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4"/>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1'!$A$1:$J$179</definedName>
    <definedName name="_xlnm.Print_Area" localSheetId="9">'ZAŁ 10'!$A$1:$K$38</definedName>
    <definedName name="_xlnm.Print_Area" localSheetId="1">'ZAŁ 2'!$A$1:$M$33</definedName>
    <definedName name="_xlnm.Print_Area" localSheetId="3">'ZAŁ 4'!$A$1:$H$39</definedName>
    <definedName name="_xlnm.Print_Area" localSheetId="4">'ZAŁ 5'!$A$1:$H$48</definedName>
    <definedName name="_xlnm.Print_Area" localSheetId="8">'ZAŁ 9'!$A$1:$F$368</definedName>
  </definedNames>
  <calcPr fullCalcOnLoad="1"/>
</workbook>
</file>

<file path=xl/sharedStrings.xml><?xml version="1.0" encoding="utf-8"?>
<sst xmlns="http://schemas.openxmlformats.org/spreadsheetml/2006/main" count="1630" uniqueCount="518">
  <si>
    <t>w tym osoby w wieku 15-24/ 15-30 lata**</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</si>
  <si>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</si>
  <si>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</si>
  <si>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</si>
  <si>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</si>
  <si>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</si>
  <si>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</si>
  <si>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</si>
  <si>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</si>
  <si>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</si>
  <si>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</si>
  <si>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</si>
  <si>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</si>
  <si>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</si>
  <si>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</si>
  <si>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</si>
  <si>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</si>
  <si>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</si>
  <si>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</si>
  <si>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</si>
  <si>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</si>
  <si>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</si>
  <si>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</si>
  <si>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</si>
  <si>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</si>
  <si>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</si>
  <si>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</si>
  <si>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</si>
  <si>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</si>
  <si>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</si>
  <si>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</si>
  <si>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</si>
  <si>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</si>
  <si>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</si>
  <si>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</si>
  <si>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</si>
  <si>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</si>
  <si>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</si>
  <si>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</si>
  <si>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</si>
  <si>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</si>
  <si>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</si>
  <si>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</si>
  <si>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</si>
  <si>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</si>
  <si>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</si>
  <si>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</si>
  <si>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</si>
  <si>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</si>
  <si>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</si>
  <si>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</si>
  <si>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</si>
  <si>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</si>
  <si>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</si>
  <si>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</si>
  <si>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</si>
  <si>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</si>
  <si>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</si>
  <si>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Odsetek szkół podstawowych, które zrealizowały projekty dotyczące indywidualizacji nauczania </t>
  </si>
  <si>
    <t>Odsetek kluczowych pracowników PSZ, którzy zakończyli udział w szkoleniach realizowanych w systemie pozaszkolnym, istotnych z punktu widzenia regionalnego rynku pracy</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</si>
  <si>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</si>
  <si>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</si>
  <si>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</si>
  <si>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</si>
  <si>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</si>
  <si>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</si>
  <si>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</si>
  <si>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</si>
  <si>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</si>
  <si>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</si>
  <si>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</si>
  <si>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</si>
  <si>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</si>
  <si>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</si>
  <si>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</si>
  <si>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</si>
  <si>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</si>
  <si>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</si>
  <si>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</si>
  <si>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</si>
  <si>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</si>
  <si>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</si>
  <si>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</si>
  <si>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</si>
  <si>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</si>
  <si>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</si>
  <si>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</si>
  <si>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</si>
  <si>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</si>
  <si>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</si>
  <si>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</si>
  <si>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</si>
  <si>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</si>
  <si>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</si>
  <si>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</si>
  <si>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</si>
  <si>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</si>
  <si>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</si>
  <si>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</si>
  <si>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</si>
  <si>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</si>
  <si>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</si>
  <si>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</si>
  <si>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</si>
  <si>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</si>
  <si>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</si>
  <si>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</si>
  <si>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</si>
  <si>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</si>
  <si>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</si>
  <si>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szkół i placówek kształcenia zawodowego, które wdrożyły programy rozwojowe</t>
  </si>
  <si>
    <t>6=7+8+9</t>
  </si>
  <si>
    <t>Nie określono</t>
  </si>
  <si>
    <t>Cel szczegółowy 2</t>
  </si>
  <si>
    <t>Cel szczegółowy 3</t>
  </si>
  <si>
    <t>Cel szczegółowy 4</t>
  </si>
  <si>
    <t>mikro</t>
  </si>
  <si>
    <t>Brak danych</t>
  </si>
  <si>
    <t>osoby w wieku 55-64 lata</t>
  </si>
  <si>
    <t>w tym pracownicy w wieku 55-64 lata</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</si>
  <si>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</si>
  <si>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</si>
  <si>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</si>
  <si>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</si>
  <si>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</si>
  <si>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</si>
  <si>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</si>
  <si>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</si>
  <si>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Tabela 9.1 Informacje ogólne (narastająco)</t>
  </si>
  <si>
    <t>Tabela 9.2 Informacje szczegółowe (w okresie sprawozdawczym)</t>
  </si>
  <si>
    <t>* nie dot. osób, które otrzymały jednorazowe środki na podjęcie działalności gospodarczej w ramach Poddziałania 6.1.3, Działania 6.2 i Poddziałania 8.1.2. oraz spółdzielni socjalnych utworzonych w ramach projektu w Poddziałaniu 7.2.2.</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</si>
  <si>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</si>
  <si>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</si>
  <si>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</si>
  <si>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</si>
  <si>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</si>
  <si>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</si>
  <si>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</si>
  <si>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</si>
  <si>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</si>
  <si>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</si>
  <si>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</si>
  <si>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</si>
  <si>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</si>
  <si>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</si>
  <si>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</si>
  <si>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</si>
  <si>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</si>
  <si>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</si>
  <si>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</si>
  <si>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</si>
  <si>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</si>
  <si>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</si>
  <si>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</si>
  <si>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</si>
  <si>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</si>
  <si>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</si>
  <si>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</si>
  <si>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</si>
  <si>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</si>
  <si>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</si>
  <si>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</si>
  <si>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</si>
  <si>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</si>
  <si>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</si>
  <si>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</si>
  <si>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</si>
  <si>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</si>
  <si>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</si>
  <si>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</si>
  <si>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</si>
  <si>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</si>
  <si>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</si>
  <si>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</si>
  <si>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</si>
  <si>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</si>
  <si>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</si>
  <si>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</si>
  <si>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</si>
  <si>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</si>
  <si>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</si>
  <si>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</si>
  <si>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</si>
  <si>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</si>
  <si>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</si>
  <si>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</si>
  <si>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</si>
  <si>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</si>
  <si>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</si>
  <si>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</si>
  <si>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</si>
  <si>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</si>
  <si>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</si>
  <si>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</si>
  <si>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</si>
  <si>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</si>
  <si>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</si>
  <si>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</si>
  <si>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</si>
  <si>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</si>
  <si>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</si>
  <si>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</si>
  <si>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</si>
  <si>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</si>
  <si>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</si>
  <si>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</si>
  <si>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</si>
  <si>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</si>
  <si>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</si>
  <si>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</si>
  <si>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</si>
  <si>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</si>
  <si>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</si>
  <si>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</si>
  <si>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</si>
  <si>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</si>
  <si>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</si>
  <si>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</si>
  <si>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</si>
  <si>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</si>
  <si>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</si>
  <si>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</si>
  <si>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</si>
  <si>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</si>
  <si>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</si>
  <si>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</si>
  <si>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</si>
  <si>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</si>
  <si>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</si>
  <si>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</si>
  <si>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</si>
  <si>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</si>
  <si>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</si>
  <si>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</si>
  <si>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</si>
  <si>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</si>
  <si>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</si>
  <si>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</si>
  <si>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</si>
  <si>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</si>
  <si>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</si>
  <si>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</si>
  <si>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</si>
  <si>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</si>
  <si>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</si>
  <si>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</si>
  <si>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</si>
  <si>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</si>
  <si>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</si>
  <si>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</si>
  <si>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</si>
  <si>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W przypadku projektów systemowych realizowanych w ramach Poddziałania 6.1.3 w tabeli należy uwzględniać wartości narastająco od początku realizacji projektu.</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</si>
  <si>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</si>
  <si>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</si>
  <si>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</si>
  <si>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</si>
  <si>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</si>
  <si>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</si>
  <si>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szkół i placówek kształcenia zawodowego, które współpracowały z przedsiębiorstwami w zakresie wdrażania programów rozwojowych </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</si>
  <si>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</si>
  <si>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</si>
  <si>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</si>
  <si>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</si>
  <si>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</si>
  <si>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</si>
  <si>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</si>
  <si>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</si>
  <si>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</si>
  <si>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</si>
  <si>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</si>
  <si>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</si>
  <si>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</si>
  <si>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</si>
  <si>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 w tym liczba osób w wieku powyżej 50. roku życia</t>
  </si>
  <si>
    <t>w tym osoby należące do mniejszości narodowych i etnicznych</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</si>
  <si>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</si>
  <si>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</si>
  <si>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</si>
  <si>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</si>
  <si>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</si>
  <si>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</si>
  <si>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</si>
  <si>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</si>
  <si>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</si>
  <si>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</si>
  <si>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5=3+4</t>
  </si>
  <si>
    <t>8=6+7</t>
  </si>
  <si>
    <t>9=(6/3)*100</t>
  </si>
  <si>
    <t>Liczba osób, które zakończyły udział w Priorytecie</t>
  </si>
  <si>
    <t>d) w tym w zakresie kwalifikacyjnych kursów zawodowych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</si>
  <si>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</si>
  <si>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</si>
  <si>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</si>
  <si>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</si>
  <si>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</si>
  <si>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</si>
  <si>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</si>
  <si>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</si>
  <si>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</si>
  <si>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</si>
  <si>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</si>
  <si>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</si>
  <si>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</si>
  <si>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</si>
  <si>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</si>
  <si>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</si>
  <si>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</si>
  <si>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</si>
  <si>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</si>
  <si>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</si>
  <si>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</si>
  <si>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</si>
  <si>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</si>
  <si>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</si>
  <si>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</si>
  <si>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</si>
  <si>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</si>
  <si>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</si>
  <si>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</si>
  <si>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</si>
  <si>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</si>
  <si>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</si>
  <si>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</si>
  <si>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</si>
  <si>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</si>
  <si>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</si>
  <si>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</si>
  <si>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</si>
  <si>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</si>
  <si>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</si>
  <si>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</si>
  <si>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</si>
  <si>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</si>
  <si>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</si>
  <si>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</si>
  <si>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</si>
  <si>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</si>
  <si>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</si>
  <si>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</si>
  <si>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</si>
  <si>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</si>
  <si>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</si>
  <si>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</si>
  <si>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</si>
  <si>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</si>
  <si>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</si>
  <si>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</si>
  <si>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</si>
  <si>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</si>
  <si>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</si>
  <si>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</si>
  <si>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</si>
  <si>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</si>
  <si>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</si>
  <si>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</si>
  <si>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</si>
  <si>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</si>
  <si>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</si>
  <si>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</si>
  <si>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</si>
  <si>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</si>
  <si>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</si>
  <si>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</si>
  <si>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</si>
  <si>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</si>
  <si>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</si>
  <si>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</si>
  <si>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</si>
  <si>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</si>
  <si>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</si>
  <si>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</si>
  <si>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</si>
  <si>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</si>
  <si>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</si>
  <si>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Wojewódzki Urząd Pracy w Szczecinie</t>
  </si>
  <si>
    <t>Tabela nie jest zgodna ze Sprawozdaniem rocznym za 2011 rok z uwagi na dokonane przez Beneficjentów w 2012 roku korekty załączników nr 2 do wniosków o płatność zatwierdzonych i wprowadzonych do KSI do końca 2011 roku. Instytucja Pośrednicząca mogła w całości zweryfikować załączniki nr 2 dopiero po otrzymaniu wszystkich formularzy PEFS w ramach danego projektu. Dokumenty sprawozdawcze często były niespójne i wymagały korekty.</t>
  </si>
  <si>
    <t>01.01.2012 - 31.12.2012</t>
  </si>
  <si>
    <t>Brak</t>
  </si>
  <si>
    <r>
      <t>Wartość ogółem wskaźnika "</t>
    </r>
    <r>
      <rPr>
        <i/>
        <sz val="10"/>
        <rFont val="Arial"/>
        <family val="2"/>
      </rPr>
      <t>Liczba osób zagrożonych wykluczeniem społecznym, które zakończyły udział w Priorytecie</t>
    </r>
    <r>
      <rPr>
        <sz val="10"/>
        <rFont val="Arial"/>
        <family val="2"/>
      </rPr>
      <t>" jest inna niż w raporcie przesłanym dnia 9 stycznia 2013 r., ponieważ w dniu 4 stycznia zmodyfikowano wartość wskaźnika (błędnie wprowadzono wartość ogółem ).</t>
    </r>
  </si>
  <si>
    <t>Działanie 6.1</t>
  </si>
  <si>
    <t>Działanie 6.2</t>
  </si>
  <si>
    <t>Działanie 6.3</t>
  </si>
  <si>
    <t>Priorytet VI</t>
  </si>
  <si>
    <t>Priorytet VII</t>
  </si>
  <si>
    <t>Priorytet VIII</t>
  </si>
  <si>
    <t>Priorytet IX</t>
  </si>
  <si>
    <t>1/6.1.1/IN/11- konkurs kontunuowany w okresie sprawozdawczym</t>
  </si>
  <si>
    <t>Poszukiwanie nowych, skutecznych metod aktywizacji zawodowej i społecznej grup docelowych wymagających szczególnego wsparcia</t>
  </si>
  <si>
    <t>30.06.2011 (data ogłoszenia naboru) - 30.09.2011 (data zakończenia naboru)</t>
  </si>
  <si>
    <t>Konkurs na projekty z komponentem ponadnarodowym uwzględnianym przez kryteria szczegółowe-kryterium strategiczne nr 1</t>
  </si>
  <si>
    <t>Tryb Konkursowy</t>
  </si>
  <si>
    <t>GPS dla rodziny</t>
  </si>
  <si>
    <t>Powiat Policki/Powiatowe Centrum Pomocy Rodzinie w Policach/Powiatowy Urząd Pracy w Policach</t>
  </si>
  <si>
    <t>01.03.2012-31.12.2014</t>
  </si>
  <si>
    <t xml:space="preserve"> Narzędzie Aktywizacji Społeczno-Zawodowej Kobiet wraz z Instrumentami Praktycznymi i Instrumentami Interwencyjnymi, skierowane do kobiet po urodzeniu dziecka, ujetych w dwie specyficzne grupy:A: kobiety do 2 lat po urodzeniu dziecka, w tym przebywajace na urlopach macierzyńskich i wychowawczych, B:kobiety, w szczególności powracające na rynek pracy po przerwie związanej z urodzeniem i wychowaniem dziecka, które nie podjęły zatrudnia po jego urodzeniu. Ideą przewodnią zastosowania narzędzia jest prowadzenie symultanicznych działań instytucji rynku pracy i pomocy społecznej działających na obrzasze jednego powiatu ( PUP,PCPR,OPS-y) wobec powyżej wyodrębnionej grupy.</t>
  </si>
  <si>
    <t>nie</t>
  </si>
  <si>
    <t>nie dotyczy</t>
  </si>
  <si>
    <t>Biofeedbeck szansą na aktywizację osób 50+</t>
  </si>
  <si>
    <t>Koszalińska Wyższa Szkoła Nauk Humanistycznych</t>
  </si>
  <si>
    <t>01.06.2012-31.12.2015</t>
  </si>
  <si>
    <t>2 697 940,00 zł  (w tym wartość komponentu ponadnarodowego- 96 000 zł)</t>
  </si>
  <si>
    <t>Innowacyjny model aktywizacj zawodowej osób 50+ z wykorzystaniem metody EEG BF.</t>
  </si>
  <si>
    <t>tak</t>
  </si>
  <si>
    <t>Wielka Brytania</t>
  </si>
  <si>
    <t>Opracowywanie i testowanie modelu doradztwa zawodowego dla osób 50+ w oparciu o doświadczenia brytyjskie. Opracowywanie i testowanie 5 programów treningowych (w oparciu o doświadczenia brytyjskie) oraz platformy szkoleniowej wraz z programem szkoleniowym.</t>
  </si>
  <si>
    <t>PI-Witryna Pracy 50+ - innowacyjny system kojarzenia popytu i podaży na rynku pracy</t>
  </si>
  <si>
    <t>Zachodniopomorska Szkoła Biznesu</t>
  </si>
  <si>
    <t>01.09.2012-31.12.2015</t>
  </si>
  <si>
    <t>4 156 756,48 zł ( w tym wartość komponentu ponadnarodowego- 59 440,48 zł)</t>
  </si>
  <si>
    <t>Innowacyjny system kojarzenia popytu i podaży na rynku pracy "WITRYNA PRACY". Jesto to platforma wymiany ofert pracy i zarządzania relacjami z pracodawcą z uwzględnieniem potrzeb osób 50+.</t>
  </si>
  <si>
    <t>Założono implementację stosowanych przez partnera rozwiązań technologicznych do projektu, konsultację partnera przy projektowaniu systemu i jego produkcji, przeprowadzenie badań dotyczących użyteczności narzędzi technologicznych, dzięki współpracy z partnerem powstaną prototypowe, innowacyjne rozwiązania software'owe: platforma WEB Witryna Pracy.</t>
  </si>
  <si>
    <t>1/6.1.1/PWP/12 konkurs rozpoczęty w okresie sprawozdawczym</t>
  </si>
  <si>
    <t>VI</t>
  </si>
  <si>
    <t>30.07.2012 (data ogłoszenia naboru) - 01.10.2012 (data zakończenia naboru)</t>
  </si>
  <si>
    <t>Konkurs na wyodrębnione projekty współpracy ponadnarodowej i projekty z komponentem ponadnarodowym</t>
  </si>
  <si>
    <t>W okresie sprawozdawczym nie przystąpiło do udziału w realizowanych projektach w ramach Priorytetu żadne przedsiębiorstwo.</t>
  </si>
  <si>
    <t>Działanie 7.1</t>
  </si>
  <si>
    <t>Działanie 7.3</t>
  </si>
  <si>
    <t>Rozporządzenie Ministra Rozwoju Regionalnego z 6.05.2008 r. w sprawie udzielania pomocy publicznej w ramach Programu Operacyjnego Kapitał Ludzki (Dz. U. Nr 90, poz. 557, z późn. zm.)</t>
  </si>
  <si>
    <t>Łączna wartość projektów innowacyjnych (z wyłączeniem projektów z komponentem ponadnarodowym) jest mniejsza o kwotę 16625,00 zł. ze względu na zwrot dokonany przez Beneficjenta Powiat Goleniowski nr. umowy: 07-02-01-32-096/10, z którym została rozwiązana umowa. 
W wyniku zaakceptowanych zmian do projektu (Beneficjent wygenerował oszczędności), zmieniła się kwota komponentu ponadnarodowego.</t>
  </si>
  <si>
    <r>
      <rPr>
        <b/>
        <sz val="9"/>
        <color indexed="8"/>
        <rFont val="Arial"/>
        <family val="2"/>
      </rPr>
      <t xml:space="preserve">Powiat Policki/Powiatowe Centrum Pomocy Rodzinie w Policach/Powiatowy Urząd Pracy w Policach </t>
    </r>
    <r>
      <rPr>
        <sz val="9"/>
        <color indexed="8"/>
        <rFont val="Arial"/>
        <family val="2"/>
      </rPr>
      <t>- w ramach projektu prowadzone prace badawcze dotyczą rzeczywistych potrzeb, problemów i ich przyczyn zarówno po stronie użytkowników instrumentu NASZK jak i odbiorców wsparcia. Wnioski badań potwierdzają,iż wykluczenie kobiet  ma charakter trwały,zarówno z życia zawodowego jak i społecznego. Wysoki poziom bezrobocia wśród omawianej grupy rozpoczyna kaskadę negatywnych zjawisk, które przejawiają się we wzrastającym ubóstwie oraz degradacji społeczno-kulturalnej. Zatem niezbędne jest podjęcie działań wspierajacych przedmiotową grupę docelową. W okresie sprawozdawczym nie nie podjeto działań upowszechniajacych i włączających w politykę.</t>
    </r>
    <r>
      <rPr>
        <b/>
        <sz val="9"/>
        <color indexed="8"/>
        <rFont val="Arial"/>
        <family val="2"/>
      </rPr>
      <t xml:space="preserve"> Koszalińska Wyższa Szkoła Nauk Humanistycznych- </t>
    </r>
    <r>
      <rPr>
        <sz val="9"/>
        <color indexed="8"/>
        <rFont val="Arial"/>
        <family val="2"/>
      </rPr>
      <t>badanie prowadzone w ramach projektu dotyczy opracowania 1 kompleksowej diagnozy stanu aktywizacji zawodowej osób 50+ w woj. zachodnipomorskim, w okresie sprawozdawczym beneficjent rozpoczął prowadzenie badań jakościowych , ilościowych i opracowanie raportów z przeprowadzonych badań</t>
    </r>
    <r>
      <rPr>
        <b/>
        <sz val="9"/>
        <color indexed="8"/>
        <rFont val="Arial"/>
        <family val="2"/>
      </rPr>
      <t xml:space="preserve">. , Zachodniopomorska Szkoła Biznesu - </t>
    </r>
    <r>
      <rPr>
        <sz val="9"/>
        <color indexed="8"/>
        <rFont val="Arial"/>
        <family val="2"/>
      </rPr>
      <t xml:space="preserve">w ramach projektu  prace badawcze , które będa prowdzone  to  wzrost wiedzy na temat barier i potrzeb osób bezrobotnych  i niepracujacych 50+ w woj. zachodniopomorskim, planuje się badanie pierwotne dla 4 grup:1. Instytucji Rynku Pracy,2. Przedsiębiorstw,3. osób 50+ oraz 4. Org. Przeds., efektem badań będzie raport ,którego dane posłużą do tworzenia produktu finalnego.W związku z wczesnym etapem projektu  nie nie podjeto działań upowszechniajacych i włączających w politykę.                     </t>
    </r>
    <r>
      <rPr>
        <sz val="9"/>
        <color indexed="8"/>
        <rFont val="Arial"/>
        <family val="2"/>
      </rPr>
      <t xml:space="preserve">                                                                     </t>
    </r>
  </si>
  <si>
    <t>W okresie sprawozdawczym przeprowadzono przegląd okresowy projektów innowacyjnych, określający stan ich zaawansowania. Dokonano również pozytywnej walidacji produktu u dwóch Beneficjentów, Fundacja Drabina Rozwoju nr umowy: 07.02.01-32-105/10 oraz Związek Pracodawców Pomorza Zachodniego LEWIATAN nr umowy: 07.02.01-32-102/10.</t>
  </si>
  <si>
    <r>
      <rPr>
        <b/>
        <sz val="9"/>
        <rFont val="Arial"/>
        <family val="2"/>
      </rPr>
      <t>Fundacja Nauka dla Środowiska</t>
    </r>
    <r>
      <rPr>
        <sz val="9"/>
        <rFont val="Arial"/>
        <family val="2"/>
      </rPr>
      <t xml:space="preserve">
Działania upowszechniające i włączające do głównego nurtu polityki prowadzone były  zgodne z zapisami 
w strategii. Opracowano biuletyn informacyjny wydawany kwartalnie w liczbie 1000 szt. Biuletyn w formie elektronicznej dostępny jest na stronie projektu. Przeprowadzono bezpośrednie spotkania informacyjne z przedstawicielami samorządów, osobami decyzyjnymi, kierownikami i dyrektorami instytucji pomocy społecznej. Zapewniono udział przedstawicieli ROPS i Urzędu Wojewódzkiego w warsztatach partycypacyjnych dotyczących opracowania produktu, fazy testowania.
Włączano się w proces konsultacji strategii rozwoju polityki społecznej – Program Operacyjny Społeczeństwo. Aktualizowano stronę internetową projektu. Ponadto publikowano artykuły reklamowe oraz realizowano cyklicznie (w każdy pierwszy poniedziałek miesiąca) audycję tematyczną dot. edukacji społeczno-finansowej na antenie Polskiego Radia Koszalin. Zapewniono promocję projektu podczas międzynarodowego spotkania sieci Aflatoun w Warszawie. Brano udział w konferencjach, seminariach i targach organizowanych zarówno przez WUP, KIW, ROPS, jak i ogólnopolskie organizacje pozarządowe oraz innych realizatorów projektów innowacyjnych.
</t>
    </r>
    <r>
      <rPr>
        <u val="single"/>
        <sz val="9"/>
        <rFont val="Arial"/>
        <family val="2"/>
      </rPr>
      <t>Współpraca ponadnarodowa</t>
    </r>
    <r>
      <rPr>
        <sz val="9"/>
        <rFont val="Arial"/>
        <family val="2"/>
      </rPr>
      <t xml:space="preserve">
Zgodnie z harmonogramem projektu – zadanie ”Współpraca ponadnarodowa” i wszelkie działania z nim związane zostały zakończone w VII 2011 r.
</t>
    </r>
  </si>
  <si>
    <r>
      <rPr>
        <b/>
        <sz val="9"/>
        <rFont val="Arial"/>
        <family val="2"/>
      </rPr>
      <t>Powiat Świdwiński/PCPR w Świdwinie z siedzibą w Połczynie-Zdroju</t>
    </r>
    <r>
      <rPr>
        <sz val="9"/>
        <rFont val="Arial"/>
        <family val="2"/>
      </rPr>
      <t xml:space="preserve">
W ramach upowszechniania i włączenia wstępnej wersji produktu finalnego do głównego nurtu polityki przeprowadzono m.in. następujące działania: - Seminarium RAZEM PRZECIW RAZOM (2 seminaria), w których uczestniczyli Przewodniczący Komisji Społecznych z Rad Powiatów na terenie województwa zachodniopomorskiego;  udział Członków Zespołu Użytkowników w Kampanii Społecznej prowadzonej pod hasłem „Mówię NIE przemocy” oraz w akcji „16 dni przeciwko przemocy wobec kobiet” – porady świadczone non profit na rzecz osób dotkniętych przemocą w rodzinie; Przekazano wyniki badań dla Urzędu Marszałkowskiego Województwa Zachodniopomorskiego (do Regionalnego Ośrodka Polityki Społecznej);  informacje 
o działaniach projektowych oraz na temat wstępnej wersji produktu finalnego przedstawiono w Biuletynie wydawanym przez Regionalny Ośrodek Pomocy Społecznej.
Projektodawca został zaproszony do współorganizacji Międzynarodowej Konferencji Naukowej pod tyt. „JESTEM Z XXI WIEKU. ŻYJĘ PRZYSZŁOŚCIĄ”, która odbyła się 6 września 2012 r. na Politechnice Koszalińskiej w ramach Festiwalu „Integracja Ty i Ja”. Odbyła się prezentacja projektu Razem Przeciw Razom (zasad realizacji, wyników badań ilościowych, działań skierowanych do Użytkowników i Odbiorców), zorganizowano panel dyskusyjny, w którym prelegenci poruszyli temat zjawiska przemocy w rodzinie, również ze szczególnym uwzględnieniem problemu występującego w Powiecie Świdwińskim.
Dodatkowo projektodawca wziął udział w spotkaniu klastrującym dla realizatorów projektów innowacyjnych w województwie zachodniopomorskim. Efektem spotkania było podpisanie listu intencyjnego o współpracy pomiędzy realizatorami projektu „Razem Przeciw Razom” a Stowarzyszeniem Solidarni „PLUS”, które realizuje projekt innowacyjny pn. „Uzależniony dziś - nowa perspektywa osoby, terapii, zapobiegania”. Punktem zbieżnym obu projektów jest problem uzależnienia. „Razem Przeciw Razom” zyskało nowe narzędzie pomocy dla rodzin dotkniętych przemocą, w postaci terapii dla osób uzależnionych.
W ramach działań włączających wykorzystywany jest zaproponowany przez Zespół Użytkowników model pracy, działa Punkt Informacyjno-Konsultacyjnego w oparciu o model planu pracy i harmonogramu, przeprowadzono Kampanię Społeczną oraz zorganizowano szkolenia dla przedstawicieli rad powiatów i/lub starostów powiatów województwa zachodniopomorskiego.
Przesłano również do przewodniczących rad powiatów i starostów powiatów z terenu województwa zachodniopomorskiego (jako decydentów i/lub organów nadrzędów dla instytucji pierwszego kontaktu znajdujących się na terenie poszczególnych powiatów), produktu finalnego składającego się z trzech gotowych do zaimplementowania modeli, wraz projektem uchwały deklarującej włączenie produktu do powszechnego stosowania
Przekazano instytucjom publicznym na terenie całego kraju, drogą elektroniczną informacji o projekcie oraz linku do strony www.razemprzeciwrazom.pl 
z gotową do zaimplementowania syntetyczną wersją produktu.
</t>
    </r>
  </si>
  <si>
    <r>
      <rPr>
        <b/>
        <sz val="9"/>
        <rFont val="Arial"/>
        <family val="2"/>
      </rPr>
      <t>Gmina-Miasto Koszalin</t>
    </r>
    <r>
      <rPr>
        <sz val="9"/>
        <rFont val="Arial"/>
        <family val="2"/>
      </rPr>
      <t xml:space="preserve">
W ramach działań upowszechniających zorganizowano i przeprowadzono kampanię informacyjną w mediach, kampanię plakatową promującą pracę i dobry wizerunek streetworkerów (plakaty „Uliczni pomagacze”, rozwieszenie plakatów w mieście w różnych miejscach, w autobusach miejskiej komunikacji i in). W ramach dążenia do zmiany wizerunku osób bezdomnych i zagrożonych bezdomnością wyprodukowano i emitowano w lokalnej telewizji spot „TAKI SAM TYLKO BEZDOMNY”. Spot upowszechniany jest również przez strony internetowe. Nawiązywano kontakty z lokalnymi mediami, informowano o działaniach aktualnie realizowanych w ramach etapu testowania.
W okresie sprawozdawczym przeprowadzono ewaluację wdrażanego System, zorganizowano 25 spotkań roboczych z Partnerem projektu, Użytkownikami i przedstawicielami Odbiorców w celu opracowania Produktu Finalnego. W wyniku powyższych spotkań  opracowano ostateczna wersję produktu finalnego - projekt gry symulacyjnej – materiał informacyjno – dydaktyczny ułatwiający prezentację zasad tworzenia, stosowania i wdrażania systemu.
Na chwilę obecną gromadzony jest materiał do opracowania podręcznika wraz z suplementem.
Na etapie upowszechniania i włączania Użytkownicy będą włączani poprzez współuczestnictwo w konferencjach, seminariach i organizowanych szkoleniach. Zakłada się w projekcie, iż upowszechnianie na poziomie regionalnym i krajowym wzmacniać będzie proces wymiany wiedzy i doświadczeń oraz budowania sieci instytucji przeciwdziałających zjawisku bezdomności. Projekt przewiduje również udział w procesie upowszechniania Odbiorców projektu osób zagrożonych bezdomnością i bezdomnych, które reprezentowane są w ramach projektu poprzez Radę Osób Bezdomnych.
W chwili obecnej projekt innowacyjny znajduje się na etapie testowania, który zakończy się w lutym.
</t>
    </r>
  </si>
  <si>
    <r>
      <rPr>
        <b/>
        <sz val="9"/>
        <rFont val="Arial"/>
        <family val="2"/>
      </rPr>
      <t>Związek Pracodawców Pomorza Zachodniego Lewiatan</t>
    </r>
    <r>
      <rPr>
        <sz val="9"/>
        <rFont val="Arial"/>
        <family val="2"/>
      </rPr>
      <t xml:space="preserve">
Podczas dotychczasowej realizacji projektu, praktyczne w każdej jego fazie w ramach upowszechniania i włączania produktu, prowadzone były konsultacje z grupą empowerment. Uwagi i sugestie zbierane były poprzez stronę internetową (np. forum), indywidualne spotkania z członkami zespołu projektowego, mailowo oraz telefonicznie. Szczególnie ważnym narzędziem były 2 dniowe warsztaty zespołu empowerment, które odbyły w Luboradzy. W skład zespołu empowerment weszli przedstawiciele zarówno potencjalnych użytkowników pracownicy/członkowie/wolontariusze organizacji pozarządowych) jak i odbiorcy (osoby niepełnosprawne). Podczas warsztatów wypracowany został pakiet zaleceń i modyfikacji wstępnej wersji produktu, który to został zaimplementowany w wersji finalnej produktu przedłożonej we wrześniu 2012 do walidacji.
Aktualnie w ostatniej fazie realizacji projektu związanej z procesem upowszechniania modelu podejmowane są działania przez Centrum Informacji
 o Modelu i przez ambasadorów oraz Biuro Projektu poprzez : bieżącą analizę zgłaszanych uwag, organizację techniczną 16 konferencji upowszechniających model i warsztatów wspomagających wdrażanie modelu, emisję audycji radiowej, organizację debat na temat modelu z udziałem empowerment, administracji publicznej oraz instytucji rynku pracy.
Ambasadorzy w 16 województwach na bieżąco prowadzą indywidualne spotkania, rozmowy, prezentacje z samorządami, Powiatowymi Urzędami Pracy, Ośrodkami Pomocy Społecznej, pracodawcami, NGO dotyczące ustalenia poziomu wiedzy o produkcie i wykorzystania modelu klastrów jako narzędzia zwiększającego ofertę NGO w danych obszarze działalności; ustalenia poziomu znajomości produktu oraz ustalenia poziomu współpracy. Utworzona została baza danych lokalnych NGO, z którymi ambasador rozmawia o projekcie, produkcie, narzędziach, klastrach
Wszystkie podjęte działania upowszechniające wdrażania modelu i idei klastra społecznego spotykają się z dużym zainteresowaniem i chęcią zgłębiania wiedzy na ten temat. Aktualnie podpisywany jest listy intencyjne dot. przedstawicielstwa klastra społecznego w województwach.
Zgodnie z pożądanym stanem docelowym po wprowadzeniu innowacji będzie sytuacja, w której organizacje pozarządowe (działające na rzecz (ON)
 w Polsce będą podejmowały inicjatywy partnerskie łącząc się w Klastry i w ramach tych struktur będą, wspierając i uzupełniając się wzajemnie, podejmując nowe inicjatywy aktywizacji zawodowej (ON). w oparciu o dostarczone z produktem narzędzia, metody i formy realizacji ww. zadań.
</t>
    </r>
  </si>
  <si>
    <r>
      <rPr>
        <b/>
        <sz val="9"/>
        <rFont val="Arial"/>
        <family val="2"/>
      </rPr>
      <t>Towarzystwo Wspierania Inicjatyw Kulturalno-Społecznych „TWIKS”</t>
    </r>
    <r>
      <rPr>
        <sz val="9"/>
        <rFont val="Arial"/>
        <family val="2"/>
      </rPr>
      <t xml:space="preserve">
W ramach upowszechniania i włączania wstępnej wersji produktu, metoda Sandplay wdrażana jest w ośrodkach w województwie zachodniopomorskim. Członkowie Grupy Roboczej wykonują pracę metodą w swoich miejscach pracy, przez co zwiększa się do niej dostęp w województwie. Prowadzone są  również przez koordynatora merytorycznego zajęcia na dwóch uczelniach, przybliżające tematykę Metody Terapii w Piaskownicy.
Informacje na temat projektu i innowacyjnej metody terapii, pojawiły się w gazecie, radiu i telewizji. Przedstawiono ja również na II Wojewódzkim Seminarium  „Profilaktyka krzywdzenia małych dzieci – Interdyscyplinarna sieć profesjonalnego działania przeciw przemocy” i obradach
 II Ogólnopolskiego Forum Szkół Szpitalnych.
Podczas wizyty w Szczecinie Prezes DGST Linde von Keyserlingk, poprowadziła wykład o dla studentów psychologii i kierunków pokrewnych Uniwersytetu Szczecińskiego, przedstawiając im zalety metody terapii w piaskownicy (metody Sandplay).</t>
    </r>
    <r>
      <rPr>
        <u val="single"/>
        <sz val="9"/>
        <rFont val="Arial"/>
        <family val="2"/>
      </rPr>
      <t xml:space="preserve">
Współpraca ponadnarodowa</t>
    </r>
    <r>
      <rPr>
        <sz val="9"/>
        <rFont val="Arial"/>
        <family val="2"/>
      </rPr>
      <t xml:space="preserve">
Realizacja projektu w partnerstwie jest niezwykle trudnym przedsięwzięciem. Trudności wynikają z innych stylów pracy, innych doświadczeń i dużej suwerenności każdego z partnerów.  Równocześnie projekt nie mógłby być realizowany gdyby nie doświadczenia obu partnerów i ich wiedza wykorzystywana  w projekcie. Projekt nie miałby szans bytu gdyby nie partner zagraniczny i jego duże zaangażowanie i pomoc we wdrażanie metody
 w Polsce. DGST zaopiekowało się Grupą Roboczą i wspiera ją stale w działaniach.
W okresie sprawozdawczym przede wszystkim konsultowano prawidłowość stosowanej metody terapii w piaskownicy, omawiano poszczególne przypadki pacjentów, analizowano efekty testowania. Dodatkowo odbywały się także konsultacje w sprawie przygotowywanej publikacji o Sandplay. Niemieccy specjaliści zgodzili się przygotować do niej autorskie rozdziały. W dalszym ciągu omawiano dalsze spotkania superwizyjne ukierunkowane na analizę rzeczywistych efektów testowania metody w Polsce. Partner zagraniczny wspiera projekt na każdym etapie realizacji, jednakże nie był w stanie przysłać
 do Polski eksperta podczas etapu testowania. Otrzymano jedynie zdalne wsparcie merytoryczne. Partner zaproponował realizację analizy testowania
 w styczniu 2013 r. w Apfelsteten.
</t>
    </r>
  </si>
  <si>
    <r>
      <rPr>
        <b/>
        <sz val="9"/>
        <rFont val="Arial"/>
        <family val="2"/>
      </rPr>
      <t>Fundacja Drabina Rozwoju</t>
    </r>
    <r>
      <rPr>
        <sz val="9"/>
        <rFont val="Arial"/>
        <family val="2"/>
      </rPr>
      <t xml:space="preserve">
Produkt finalny został złożony do walidacji 31.07.2012 i w dniu 10.09.2012 Beneficjent otrzymał informację o pozytywnej walidacji produktu finalnego.
Działania włączające są podejmowane od września 2012. Ich celem jest doprowadzenie do szerszego wykorzystania i stosowania w praktyce produktu finalnego projektu, tj. modelu programu psychoedukacyjnego Grajki-Pomagajki. Rozwiązanie koncentruje się na działaniach praktycznych, bezpośrednio angażując odbiorców i użytkowników. Nie wymaga uregulowań na drodze administracyjnej. O sukcesie stanowić będzie chęć stosowania go przez kolejne organizacje i instytucje. W związku  z tym prowadzone są działania mające na celu włączenie do głównego nurtu praktyki – mainstreaming horyzontalny. Obejmują one: prezentację produktu, która odbyła się w listopadzie i w której uczestniczyły 104 osoby; udostępnienie pełnej wersji produktu na stronie projektu dla zarejestrowanych użytkowników; doradztwo dla osób zainteresowanych zastosowaniem produktu finalnego; udostępnianie części produktu finalnego potencjalnym użytkownikom; indywidulane konsultacje dla użytkowników programu; przygotowanie banerów i umieszczenie ich na stronach www; publikacje artykułów prasowych.
Aby zapewnić właściwe działanie innowacji, zgodnie ze strategią  do bieżących prac nad koncepcją i formułą narzędzia zostali zaproszeni przedstawiciele placówek opiekuńczo - wychowawczych wyłonionych do udziału w projekcie. Ponadto, tak jak założono w strategii do realizacji projektu dobrano ekspertów, posiadających wiedzę i doświadczenie z zakresu psychologii, pedagogiki i bajkoterapii.
W trakcie prac nad produktem Specjalista Merytoryczny wraz z zespołem realizatorów, ekspertów i wykonawców prowadzili działania koncepcyjne, technologiczne i monitoringowe, które pozwoliłyby osiągnąć założone wskaźniki w 3 niezależnych wymiarach: atrakcyjność, skuteczność i  efektywność. Atrakcyjność projektu została oceniona przez użytkowników i odbiorców. Ich pozytywna rekomendacja była jednym z wymaganych warunków do uznania sukcesu projektu. Projekt podniósł w oczekiwanym stopniu samoświadomość dzieci w zakresie zarządzania własnymi emocjami i relacjami z innymi,
 co świadczy o tym, iż został osiągnięty sukces na polu skuteczności. Efektywność została zmierzona przez  porównanie zmiany w funkcjonowaniu społecznym wychowanków placówek objętych odziaływaniem, do zmian w funkcjonowaniu grupy kontrolnej objętej takim samym badaniem (zarówno pretestem jak i posttestem) - 10-cioro dziec w wieku 6-13 lat z innych placówek województwa zachodniopomorskiego. Z przytoczonego porównania wyników badania grupy testującej i kontrolnej możemy wnioskować, że projekt daje jednoznacznie lepsze efekty. Daje więc to podstawę do stosowania projektu na szerszą skalę.
Prowadzone są działania upowszechniające i włączające zgodnie ze Strategią Wdrażania Projektu Innowacyjnego, tj. działa strona internetowa projektu, zamieszczane są publikacje na temat projektu na różnych portalach internetowych, ponadto zorganizowana została prezentacja produktu, w której wzięły udział 104 osoby, pełna wersja produktu jest dostępna do pobrania na stronie internetowej projektu, prowadzone są konsultacje (mailowe/telefoniczne) dla użytkowników programu, publikowane są artykuły prasowe oraz przygotowywane i umieszczane bannery. Sukcesywnie zbierane są informacje
 o podpisanych deklaracji wdrożenia produktu „Grajki – Pomagajki – innowacyjna metoda pomocy psychoedukacyjnej dla dzieci i młodzieży zagrożonej wykluczeniem” oraz  zarejestrowanych pobraniach programu ze strony projektu.
Projekt zakończył się 31.12.2012 r. Obecnie znajduje się na etapie końcowego rozliczenia wniosku.
</t>
    </r>
  </si>
  <si>
    <r>
      <rPr>
        <b/>
        <sz val="9"/>
        <rFont val="Arial"/>
        <family val="2"/>
      </rPr>
      <t>Stowarzyszenie Solidarni Plus</t>
    </r>
    <r>
      <rPr>
        <sz val="9"/>
        <rFont val="Arial"/>
        <family val="2"/>
      </rPr>
      <t xml:space="preserve">
W ramach upowszechniania i włączania do głównego nurtu polityki,  Beneficjent nawiązuje obecnie kontakty z terapeutami oraz ośrodkami terapii uzależnień, do których zostanie skierowana akcję e-mailowa,mająca na celu zapoznanie potencjalnych użytkowników z produktem, uzyskanie informacji zwrotnych dotyczących modelu, propozycji zmian i uwag.
Oprócz zadań, zapisanych we wniosku o dofinansowanie, dodatkowo realizowane jest działanie związane 
z powstaniem  strony na facebook’u. Dzięki niej, Beneficjent ma kolejną możliwość prezentacji projektu. Regularnie umieszczane są  za jej pomocą informacje na temat projektu „Uzależniony Dziś”.
24 lipca 2012 został podpisany list intencyjny pomiędzy Ośrodkiem Rehabilitacyjno-Postresocjalizacyjnym 
a Powiatowym Centrum Pomocy Rodzinie, realizatorem projektu innowacyjnego „Razem przeciw razom”. Kontakt ten został  nawiązany na konferencji 
w Warszawie, zorganizowanej w ramach Krajowej Sieci Tematycznej.  W ramach listu strony zobowiązały się min. do współpracy w zakresie prowadzenia wspólnych działań upowszechniających. Dzięki nawiązanej współpracy 6 września 2012 roku Beneficjent wziął udział w zrealizowanej przez PCPR Świdwin konferencji. 20 listopada projekt „Uzależniony Dziś” został przedstawiony interdyscyplinarnej grupie realizatorów projektu „Razem przeciw razom”
 w Świdwinie, gdzie spotkał się z dużym zainteresowaniem. Również w ramach tej współpracy realizatorzy projektu „Razem przeciw razom” konsultują się telefonicznie z pracownikami Ośrodka w sprawie osób uzależnionych, które mają pod opieką. Skutkuje to min. kierowaniem tych osób do Ośrodka 
w Darżewie i do uczestnictwa w projekcie „Uzależniony Dziś”.
W sposób ciągły nawiązywane są kontakty z instytucjami i osobami współpracującymi z ośrodkiem przy rekrutacji uczestników do projektu, takimi jak poradnie uzależnień, oddziały detoksykacyjne, kuratorzy, itp.
</t>
    </r>
  </si>
  <si>
    <t>konkurs zamknięty nr 1/7.2.1/PWP/12, rozpoczęty w okresie sprawozdawczym</t>
  </si>
  <si>
    <t>VII</t>
  </si>
  <si>
    <t>14 sierpnia 2012 r.</t>
  </si>
  <si>
    <t>wyodrębnione projekty współpracy ponadnarodowej oraz projekty z komponentem ponadnarodowym</t>
  </si>
  <si>
    <t xml:space="preserve">W okresie sprawozdawczym wartość wskaźnika efektywności zatrudnieniowej w ramach Działania 7.4 wynosi 0, ponieważ okresy realizacji projektów, w których monitorowany jest powyższy wskaźnik rozpoczęły się w II półroczu 2012 roku i żaden
 z uczestników projektu nie zakończył w nich udziału. </t>
  </si>
  <si>
    <r>
      <t xml:space="preserve">Wartości wskaźników: "Liczba przedsiębiorstw, których pracownicy zakończyli udział w szkoleniach w ramach Priorytetu", "Liczba pracowników zagrożonych negatywnymi skutkami procesów restrukturyzacji w przedsiębiorstwach, którzy zostali objęci działaniami szybkiego reagowania" oraz "Liczba pracowników zagrożonych negatywnymi skutkami procesów restrukturyzacji w przedsiębiorstwach, którzy zostali objęci działaniami szybkiego reagowania" zostały urealnione zgodnie z </t>
    </r>
    <r>
      <rPr>
        <i/>
        <sz val="10"/>
        <rFont val="Arial"/>
        <family val="2"/>
      </rPr>
      <t>Podręcznikiem wskaźników PO KL</t>
    </r>
    <r>
      <rPr>
        <sz val="10"/>
        <rFont val="Arial"/>
        <family val="2"/>
      </rPr>
      <t>.</t>
    </r>
  </si>
  <si>
    <t>Działanie 8.1</t>
  </si>
  <si>
    <t>Działanie 8.2</t>
  </si>
  <si>
    <t>Tryb konkursowy</t>
  </si>
  <si>
    <t>1. Wzmocnienie współpracy przedsiębiorców z sektorem nauki</t>
  </si>
  <si>
    <t>Zachodniopomorska Platforma Transferu Technologii</t>
  </si>
  <si>
    <t>Fundacja ProRegio</t>
  </si>
  <si>
    <t>01.07.2012r. - 30.06.2015r.</t>
  </si>
  <si>
    <t>1.082.370,00 zł (w tym wartość komponentu ponadnarodowego - 72.800,00 zł)</t>
  </si>
  <si>
    <t>2782450 (nie dotyczy)</t>
  </si>
  <si>
    <t>Produktem finalnym projektu będzie kompleksowe narzędzie wsparcia transferu technologii od strony praktycznej dla osób chcących komercjalizować wyniki badań i są zainteresowane licencją lub kupnem nowej technologii. Dostęp do narzędzi będzie możliwy dzięki zarejestrowaniu się na portalu Zachodniopomorska Platforma Transferu Technologii. Narzędzia stworzone w ramach portalu umożliwią przygotowanie umów, regulaminów wynalazczości, wyceny technologii oraz kontakt z partnerami. Dzięki temu narzędziu powstanie pierwsza w Polsce baza wartości umów sprzedaży/kupna własności intelektualnej.</t>
  </si>
  <si>
    <t>Współpraca ponadnarodowa, przybierze model wymiany informacji i doświadczeń pomiędzy partnerem a Projektodawcą. Partner udostępni analizy z badań jakie prowadzi, które pomogą Projektodawcy efektywniej przeprowadzić etap testowania. Informacje pozyskane od partnera pozwolą na kompleksowe przeanalizowanie sytuacji użytkowników oraz odbiorców i dzięki temu właściwsze dostosowanie produktów do wymagań GD. Opracowany raport zostanie udostępniony na platformie. Partner dodatkowo uczestniczyć będzie przy opracowywaniu produktu finalnego. Planuje się uczestnictwo przedstawicieli partnera na konferencji prasowej, podsumowującej projekt.</t>
  </si>
  <si>
    <t>Włochy</t>
  </si>
  <si>
    <t>Innowacyjne nauczanie szansą na wzmocnienie współpracy przedsiębiorsców z sektorem nauki 
(UDA-POKL.08.01.02-32-017/11-00)</t>
  </si>
  <si>
    <t>Centrum Transferu Wiedzy i Technologii Uniwersytetu Szczecińskiego Sp. z o.o.</t>
  </si>
  <si>
    <t>01.04.2012r. - 31.03.2015r.</t>
  </si>
  <si>
    <t>W skłąd produktu finalnego wchodzą: 1. Metodologia opracowania studiów przypadku we współpracy z przedsiębiorstwami (podręcznik dobrych praktyk), 2. Aplikacja KST wraz z podręcznikim użytkownika (samouczkiem korzystania z KST) - stanowiąca innowacyjną formę łączenia i wykorzystania wiedzy teoretycznej i praktyki gospodarczej dla nauki oraz rozwiązywania konkretnych problemów przedsiębiorców.</t>
  </si>
  <si>
    <t>Szwajcaria, Niemcy, Hiszpania</t>
  </si>
  <si>
    <t>Współpraca ponadnarodowa dotyczy wspólnego wypracowania narzędzia: „Kreatora studium przypadków” w oparciu o doświadczenia partnerów zagranicznych. Partnerzy mają za zadanie uczestniczyć w opracowywaniu założeń do Kreatora (spotkania, seminaria międzynarodowe) a także w jego ocenie na etapie testowania.</t>
  </si>
  <si>
    <t>1.295.726,00 zł (w tym wartość komponentu ponadnarodowego - 116.000,00zł)</t>
  </si>
  <si>
    <t>2. Metody utrzymania aktywności zawodowej pracowników w grupie wiekowej 50+</t>
  </si>
  <si>
    <t xml:space="preserve">50+ dla 50+ czyli Akademia rozwoju kompetencji w zakresie uczenia osób powyżej 50. roku życia </t>
  </si>
  <si>
    <t>Centrum Doradztwa Strategicznego s.c. D. Bieńkowska, C. Ulasiński, J. Szymańska</t>
  </si>
  <si>
    <t>01.02.2012r. - 31.01.2015r.</t>
  </si>
  <si>
    <t>2.182.272,00 zł (nie dotyczy)</t>
  </si>
  <si>
    <t>Produktem finalnym będzie metodologia przygotowania osób w wieku 50+ do pracy trenerskiej i coachingowej na rzecz osób w zbliżonym wieku.</t>
  </si>
  <si>
    <t>Komercjalizacja wiedzy drogą do skutecznej współpracy naukowców i przedsiębiorców województwa zachodniopomorskiego</t>
  </si>
  <si>
    <t>INVESTIN Sp. z o.o.</t>
  </si>
  <si>
    <t>01.02.2012r. - 31.12.2013r.</t>
  </si>
  <si>
    <t>Produktem finalnym będzie Internetowa Gra Symulacyjna. IGS będzie miało formę aplikacji o funkcjach platformy internetowej, która wiernie odtworzy środ. ekonomiczne i zachowania rynkowe. Na platformie działać będą aktorzy mający odpowiedniki w rzeczywistości – m.in. INWESTORZY, UCZELNIE, RZECZNICY PATENTOWI, BANKI,  DORADCY – wraz z ich regułami i przepisami. Rolę tę będą pełniły osoby faktycznie zajmujące się procesami komercjalizacji i posiadający odpowiednią wiedzę. Natychmiastowy i nieskomplikowany kontakt z ekspertami w dziedzinie stworzy nieocenione możliwości nauki poprzez działanie. Pozwoli również na natychmiastową korekcję błędów poprzez obserwację ruchów ekspertów.</t>
  </si>
  <si>
    <t xml:space="preserve">Temat 1. Wzmocnienie współpracy przedsiębiorców z sektorem nauki
(POKL.08.01.02-32-001/11, POKL.08.01.02-32-004/11, POKL.08.01.02-32-017/11, POKL.08.01.02-32-020/11)
W okresie sprawozdawczym nie zakończył się jeszcze pierwszy etap wdrażania.
</t>
  </si>
  <si>
    <t>Temat 2. Metody utrzymania aktywności zawodowej pracowników w grupie wiekowej 50+
(POKL.08.01.02-32-005/11)
W okresie sprawozdawczym nie zakończył się jeszcze pierwszy etap wdrażania.</t>
  </si>
  <si>
    <t>Temat 3. Poszukiwanie metod zwiększenia zaangażowania partnerów społecznych i gospodarczych na rzecz wzmocnienia potencjału adaptacyjnego przedsiębiorstw 
(POKL.08.01.02-32-014/11)
Projekt ma zwiększać efektywność wdrażania idei dialogu społecznego wśród interesariuszy (prac., przeds., członk. związk.zawod. i  org. prac.), będzie promował aktywność społeczną odpowiedzialność i partnerów społecznych i gospodarczych. Celem głównym jest wzrost poziomu zatrudnienia i spójności społecznej. Produkt finalny (implementacja aktualnych badań, doświadczeń i wiedzy) przyjmie postać modelu, zawierającego opis i instrukcje zastosowania dla użytkowników i odbiorców metody, a także katalog dobrych praktyk i rekomend dla przedsiębiorstw. Wartością dodaną będzie uzyskanie wiedzy ogólnej nt. oceny jakości dialogu społecznego, połączenie dośw. nauk. i  i zaplecza teoret. Nieograniczony dostęp do wypracowanych narzędzi zostanie zapewniony poprzez stworzenie portalu internetowego pozwalającego korzystać z wypracowanych produktów oraz punktu konsultacyjnego. W okresie sprawozdawczym nie zakończył się jeszcze pierwszy etap wdrażania.</t>
  </si>
  <si>
    <t xml:space="preserve">Temat 4 Tworzenie i wdrażanie systemowych rozwiązań podwyższających innowacyjność i adaptacyjność pracowników i przedsiębiorstw na poziomie regionalnym 
(POKL.08.01.02-32-050/10)
Prace badawcze: Celem badania była diagnoza specyfiki restarterów dzięki której możliwe było dopasowanie schematu wsparcia do możliwości i potrzeb grupy odbiorców.
Działania upowszechniające: Projekt  wszedł w fazę upowszechniania, która będzie trwała do końca marca br. Jak do tej pory upowszechnianie było realizowane od początku trwania projektu poprzez m.in. zastosowanie zasady empowerment (Grupa Robocza i Komitet Sterujący) w celu wzmocnienia działań testujących oraz dokonania oceny użyteczności produktu: zamieszczenie na stronie internetowej projektu www.projektrestart.pl informacji o projekcie, zaproszenie do udziału w pracach nad instrumentem wsparcia przedstawicieli użytkowników oraz przedstawicieli odbiorców – Restarterów, przeprowadzenie badań nt. użyteczności instrumentu wsparcia wśród użytkowników w regionie oraz wśród odbiorców, wywiady radiowe, emitowane na antenie Polskiego Radia Szczecin, zaproszenie do udziału w pracach nad instrumentem wsparcia przedstawicieli użytkowników (PK KSU – ZARR, EEN – RCiTT, PUP w Policach, Cech Rzemiosł Spożywczych) oraz przedstawicieli odbiorców – Restarterów, prezentacja na konferencjach, spotkaniach, podczas szkoleń organizowanych przez Fundację oraz poprzez sieć tematyczną (RST). 
Współpraca ponadnarodowa: Współpraca z Partnerem przebiega sprawnie i bez opóźnień. W ramach projektu odbyła się wizyta studyjna członków Grupy Roboczej oraz Komitetu Sterującego w Wielkiej Brytanii. Partner uczestniczył w określaniu profilu eksperta zagranicznego oraz zaakceptował wybraną kandydaturę. Opiniował zakres szkolenia dla członków Grupy Roboczej oraz Komitetu Sterującego. Współuczestniczył w tworzeniu oraz opiniował strategię wdrażania projektu innowacyjnego i sam produkt finalny. Przekazał raporty dotyczące funkcjonowania Ośrodków Przedsiębiorczości. Na bieżąco dzieli się doświadczeniami i spostrzeżeniami dotyczącymi realizacji projektu.
</t>
  </si>
  <si>
    <t>Konkurs nr 1/8.1.3/PWP/12 rozpoczęty i zakończony w okresie sprawozdawczym</t>
  </si>
  <si>
    <t>2.500.000,00 zł</t>
  </si>
  <si>
    <t>11.06.2012r. - 26.09.2012r. (zawieszenie naboru); 2.11.2012r.(wznowienie naboru) - 31.12.2012r.</t>
  </si>
  <si>
    <t>Wyodrębnione projekty współpracy ponadnarodowej i projekty z komponentem ponadnarodowym</t>
  </si>
  <si>
    <t>1 606 150,00 zł (nie dotyczy)</t>
  </si>
  <si>
    <t>Działanie 9.1</t>
  </si>
  <si>
    <t>Działanie 9.2</t>
  </si>
  <si>
    <t>Działanie 9.3</t>
  </si>
  <si>
    <t>Działanie 9.4</t>
  </si>
  <si>
    <t>Działanie 9.5</t>
  </si>
  <si>
    <t>Działanie 9.6</t>
  </si>
  <si>
    <t xml:space="preserve">Beneficjentem wykazanej w ramach Działania 9.3 pomocy publicznej jest Projektodawca – Fundacja Oświatowa – Europejskie Centrum Edukacyjne w Koszalinie. Pomoc publiczna dotycząca projektu jest pomocą de minimis w postaci zakupów w ramach cross-financingu. Łączna wartość pomocy publicznej wynosi 59 430,00 zł. i wchodzi w całości w wartość dofinansowania. Pomoc publiczna de minimis nie wymaga wniesienia wkładu prywatnego, zatem wysokość dofinansowania wynosi 889 292,00 zł. </t>
  </si>
  <si>
    <t>Konkurs otwarty nr 1/9.2/PWP/12 rozpoczęty i zakończony w okresie sprawozdawczym</t>
  </si>
  <si>
    <t>IX</t>
  </si>
  <si>
    <t>7 200 000,00 zł.</t>
  </si>
  <si>
    <t>17.07.2012 - 31.12.2012</t>
  </si>
  <si>
    <t>Projekty wyodrębnione</t>
  </si>
  <si>
    <t>0 (ocena merytoryczna nie zakończyła się do 31.12.2012 r.)</t>
  </si>
  <si>
    <t>W 2012 r. realizowane były 4 projekty innowacyjne, z czego 3 w partnerstwie ponadnarododowym. W żadnym projekcie nie zakończył się pierwszy etap wdrażania i nie przeprowadzono działań upowszechniających i włączających w politykę. W 3 projektach,w których zaplanowano komponent ponadnarodowy, realizowano działania we wspólpracy z partnerami zagranicznymi:</t>
  </si>
  <si>
    <r>
      <rPr>
        <b/>
        <sz val="8"/>
        <rFont val="Arial"/>
        <family val="2"/>
      </rPr>
      <t>"Innowacyjne podręczniki do kształcenia zawodowego"</t>
    </r>
    <r>
      <rPr>
        <sz val="8"/>
        <rFont val="Arial"/>
        <family val="2"/>
      </rPr>
      <t>- Współpraca ponadnarodowa - Partnerstwo zrealizowało następujące etapy:
1.Zgodnie z harmonogramem realizacji projektu zrealizowano 2 wizyty partnera ponadnarodowego w Polsce w terminie 03-07.07.2012 r. oraz 21-25.08.2012 r. W związku z wizytami partnera ponadnarodowego w Polsce poniesiono ze środków projektu koszty wizyty w terminie 03-07.07.2012 r. Natomiast koszty wizyty, która odbyła się terminie 21-25.08.2012 r. nie zostały sfinansowane w ramach projektu, tylko przez Partnera ponadnarodowego i stanowi jego wkład własny.
2.Poniesiono koszty ekspertyz dotyczących wstępnej wersji produktu w oparciu o doświadczenia brytyjskie w zakresie e-podręczników.
Ww. koszty przewidziane są w umowie o współpracy ponadnarodowej. W okresie sprawozdawczym Partner ponadnarodowy zaangażowany był w następujące etapy działania:
- uczestniczył w konferencji upowszechniającej wyniki badań w charakterze eksperta, w tym wygłosił prelekcję na temat "E-booki jako trzeci wymiar nauczania". Osobiście uczestniczył w spotkaniach przedstawicieli Partnerstwa w charakterze eksperta, dzieląc się swoją wiedzą i doświadczeniem, odpowiadając na pytania i udzielając wyjaśnień, podsuwając sugestie i rozwiązania problemów;
- przygotował ekspertyzę wstępnej wersji produktu w oparciu o doświadczenia brytyjskie w zakresie e-podręczników.
Przy realizacji projektu zastosowano model współpracy ponadnarodowej zakładający import metod w zakresie opracowania e-podręczników do kształcenia stosowanych w Wielkiej Brytanii, a następnie dostosowanie i adaptację ich do własnej sytuacji. Za realizację zadania odpowiedzialny był Lider - EUROPIL Elżbieta Pilch. Konferencja upowszechniająca odbyła się w dniu 06.07.2012 r. Stawiło się 76 osób spośród zaproszonych gości.</t>
    </r>
  </si>
  <si>
    <r>
      <rPr>
        <b/>
        <sz val="8"/>
        <rFont val="Arial"/>
        <family val="2"/>
      </rPr>
      <t>"Specjalne szkolnictwo zawodowe wobec technologii informatycznych"</t>
    </r>
    <r>
      <rPr>
        <sz val="8"/>
        <rFont val="Arial"/>
        <family val="2"/>
      </rPr>
      <t xml:space="preserve"> - Współpraca ponadnarodowa - Partnerstwo zrealizowało następujące etapy:
1. Zgodnie z harmonogramem realizacji projektu zrealizowano wizytę partnera ponadnarodowego w Polsce, która odbyła się w terminie 21-25.08.2012 r. Koszty wizyty partnera ponadnarodowego nie zostały sfinansowane w ramach projektu, tylko stanowią jego wkład własny.
2. Poniesiono koszty opracowania analizy rozwiązań brytyjskich w zakresie szkolnictwa zawodowego dla osób niepełnosprawnych. 
W okresie sprawozdawczym Partner ponadnarodowy osobiście uczestniczył w spotkaniu przedstawicieli Partnerstwa w dniu 24.08.2012 r. w charakterze eksperta, dzieląc się swoją wiedzą i doświadczeniem, odpowiadając na pytania i udzielając wyjaśnień, podsuwając sugestie i rozwiązania problemów, a także opracował analizę rozwiązań brytyjskich w zakresie szkolnictwa zawodowego dla osób niepełnosprawnych. Przy realizacji projektu zastosowano model współpracy ponadnarodowej zakładający import metod w zakresie opracowania modelu dostosowania treści multimedialnych do uczniów niepełnosprawnych intelektualnie w stopniu lekkim, w zakresie kształcenia zawodowego, w oparciu o metody stosowane w Wielkiej Brytanii, a następnie dostosowanie i adaptację  ich do własnej sytuacji. W ramach współpracy ponadnarodowej, oprócz wymiany informacji,  zostanie stworzony produkt finalny, opracowany w oparciu o metody stosowane w Wielkiej Brytanii, w zakresie opracowania i dostosowania treści multimedialnych do uczniów niepełnosprawnych intelektualnie w stopniu lekkim w zakresie kształcenia zawodowego przedstawione przez Partnera ponadnarodowego. Za realizację zadania odpowiedzialny był Lider - EUROPIL Elżbieta Pilch.</t>
    </r>
  </si>
  <si>
    <r>
      <rPr>
        <b/>
        <sz val="8"/>
        <rFont val="Arial"/>
        <family val="2"/>
      </rPr>
      <t>„Platforma rozwoju kształcenia zawodowego”</t>
    </r>
    <r>
      <rPr>
        <sz val="8"/>
        <rFont val="Arial"/>
        <family val="2"/>
      </rPr>
      <t xml:space="preserve"> - Współpraca ponadnarodowa - w ramach zadania Wnioskodawca WSAP w Szczecinie we współpracy z Partnerem ponadnarodowym Olgą Mausch-Dębowską zrealizowali następujące etapy zadani:
1. Partner ponadnarodowy wzięła udział w opracowaniu koncepcji wstępnej wersji produktu.
2. Przeprowadzono wizytę Partnera ponadnarodowego w Szczecinie w dniu 10 maja 2012.
3. Zorganizowano i przeprowadzono wizytę studyjną w Glasgow w dniach 25-29 czerwca 2012. Dokonano wyboru usługodawcy, opracowano program wizyty oraz materiały merytoryczne. Uczestnicy wzięli udział w spotkaniach studyjnych w Glasgow w: Skills Academy, Money Matters, University of Glasgow, The Guild of Master Chimney Sweeps, Glasgow Youth Employabillity Partnership, Glasgow Regeneration Agency. Przeprowadzono ewaluację wizyty studyjnej. Sfinansowane zostało zakwaterowanie, wyżywienie, trasfery, przejazdy lokalne uczestniczek i uczestników. W wizycie studyjnej wzięło udział 9 ekspertów i pracowników zespołu projektowego w tym tłumaczka (5 mężczyzn, 4 kobiety). Partner ponadnarodowa w ramach projektu, bez wynagrodzenia przygotowała program wizyty studyjnej, nawiązała kontakt z brytyjskimi instytucjami/organiacjami, których doświadczenia wniosły istotne treści do przygotowania produktów projektu, szczególnie opracowania koncepcji funkcjonowania Powiatowego Centrum Rozwoju Kształcenia Zawodowego. Olga Mausch-Dębowska wzięła również udział we wszystkich spotkaniach podczas wizyty. Przygotowała i poprowadziła warsztaty "Apprenticeships Programme", które umozliwiły wymianę doświadczeń brytyjskich i polskich w zakresie nauki zawodu.
4. Uzgodniono zakres analizy rozwiązań w zakresie diagnozowania i prognozowania potrzeb rynku pracy w kontekście kształcenia zawodowego.
We współpracy z Partnerem ponadnarodowym zastosowano model zakładający import metod oraz zaadoptowanie ich do sytuacji w Polsce w woj. zachodniopomorskim. Z Partnerem ponadnarodowym prowadzono konsultacje dotyczące koncepcji wszystkich zaplanowanych produktów, które zostały omówione podczas spotkania w Szczecinie. Na bieżąco prowadzono konsultacje za pośrednictwem komunikatorów internetowych, co  umożliwiło uzyskanie opinii o zakresie i metodologii badań zaplanowanych w ramach zadania 1., składu (instytucjonalnego) zespołu ekspertów powołanego w ramach zadania 2. (odwołano się do doświadczeń brytyjskich dotyczących partnerstw na rzecz kształcenia zawodowego). Doświadczenia brytyjskie wykorzystano również opracowując koncepcję multimedialnej platformy oraz jej promocji. Wspólnie z zespołem ekspertów i Olgą Mausch-Dębowską ustalono zakres jej wystąpienia, na forum Zespołu Ekspertów, dotyczącego analizy rozwiązań w zakresie diagnozowania i prognozowania potrzeb rynku pracy w kontekście kształcenia zawodowego, tak by w sposób szczególny uwypuklał funkcjonowanie partnerstw na rzecz kształcenia zawodowego. Olga Mausch-Dębowska brała udział w konsultacjach nie pobierając za nie wynagrodzenia.
5. W ramach zadania prowadzona była współpraca z Partnerem dotycząca opracowania wstępnej wersji produktów oraz przeprowadzenia badań. Elektronicznie prowadzono w konsultacje w tej sprawie, tak by Partner mogła współtworzyć rozwiązania w ramach projektu. Partner Olga Mausch-Dębowska podczas sierpniowego posiedzenia Zespołu Ekspertów zaprezentowała doświadczenia brytyjskie w zakresie diagnozowania i prognozowania potrzeb rynku pracy w kontekście kształcenia zawodowego.
6. W ramach zadania prowadzona była współpraca z Partnerem dotycząca opracowania wstępnej wersji produktów oraz przeprowadzenia badań. Elektronicznie prowadzono w konsultacje w tej sprawie, tak by Partner mogła współtworzyć rozwiązania w ramach projektu. Opracowane zostały ekspertyzy dotyczące wstępnej wersji produktu.</t>
    </r>
  </si>
  <si>
    <t>konkursowy</t>
  </si>
  <si>
    <t>"Modernizacja oferty kształcenia zawodowego w powiązaniu z potrzebami lokalnego/regionalnego rynku pracy"</t>
  </si>
  <si>
    <t xml:space="preserve">ICT (B)usiness to(2) (E)ducatioan czyli modernizacja oferty kształcenia zawodowego szkół o profilu informatycznym w powiązaniu z potrzebami lokalnego/regionalnego rynku pracy </t>
  </si>
  <si>
    <t>Szczeciński Park Naukowo - Technologiczny Sp. z o.o.</t>
  </si>
  <si>
    <t>01.08.2012-30.11.2015</t>
  </si>
  <si>
    <t>1 116 630,00 zł. (projekt nie przewiduje komponentu ponadnarodowego)</t>
  </si>
  <si>
    <t>Model ICT B2E tj. nowy model kształcenia zawodowego na kierunkach ICT oparty na systemowej i instytucjonalnej współpracy przedsiębiorców i nauczycieli obejmujący internetową platformę wymiany wiedzy o potrzebach i możliwościach zainteresowanych stron w formie: upowszechniania wyników cyklicznych badań: nauczycieli, uczniów i przedsiębiorców, organizacji cyklicznych szkoleń prowadzonych przez przedsiębiorców dla nauczycieli.</t>
  </si>
  <si>
    <t xml:space="preserve">nie </t>
  </si>
  <si>
    <t>Specjalne szkolnictwo zawodowe wobec technologii informatycznych</t>
  </si>
  <si>
    <t xml:space="preserve">Elżbieta Pilch EUROPIL </t>
  </si>
  <si>
    <t>01.04.2012 – 30.06.2015</t>
  </si>
  <si>
    <t>2 512 930,00 zł. (w tym wartość komponentu ponadnarodowego: 138 000,00 zł.)</t>
  </si>
  <si>
    <t>Innowacyjny model dostosowywania treści multimedialnych do potrzeb i możliwości osób niepełnosprawnych umysłowo w stopniu lekkim na potrzeby kształcenia zawodowego, składający się z:
- metodologii dostosowania treści multimedialnych do osób niepełnosprawnych umysłowo w stopniu lekkim w zakresie kształcenia zawodowego, podręcznika metodycznego dla nauczycieli prowadzących lekcje z osobami niepełnosprawnymi umysłowo w stopniu lekkim w ZSZ wraz z modelowymi konspektami zajęć do przedmiotów zawodowych, platformy multimedialnej, publikacji dotyczącej wykorzystania multimedialnych narzędzi wsparcia dla osób niepełnosprawnych umysłowo w kształceniu zawodowym oraz 2 programów szkoleń dla nauczycieli (szkolenia techniczne związane z obsługą narzędzi, szkolenia miękkie dotyczące barier w korzystaniu z multimediów w pracy z osobami niepełnosprawnymi umysłowo) inspirowane rozwiązaniami stosowanymi  w Wielkiej Brytanii.</t>
  </si>
  <si>
    <t>Projekt zakłada współpracę z firmą badawczo-konsultingową z Wielkiej Brytanii. Doświadczenie i wiedza Partnera ograniczy ryzyko niepowodzenia realizacji założonych celów. Ponadto implementacja dobrych praktyk w dziedzinie multimediów z terenu Wielkiej Brytanii pozwoli uniknąć błędów przy opracowywaniu modelu. Partner uczestniczył w przygotowywaniu założeń, planowaniu działań, ma wiedzę o warunkach realizacji projektu, podpisał z Wnioskodawcą list intencyjny.
Zadania: 
- wsparcie ekspercie – spotkanie w Polsce z ekspertem zagranicznym przy opracowaniu wstępnej i finalnej wersji produktu oraz strategii wdrażania proj.
- 2 wyjazdy studyjne do Wielkiej Brytanii (kadra projektu + nauczyciele ZSZ  – 10 os.) -zapoznanie kadr i nauczycieli z najnowocześniejszymi brytyjskimi metodami nauczania w kształceniu zawodowym specjalnym (m.in. wykorzystanie ICT, inne nietradycyjne metody) oraz wskazanie modelowych rozwiązań pomocnych przy opracowywaniu modelu dostosowania treści multimedialnych do percepcji osób niepełnosprawnych umysłowo
- analiza rozwiązań brytyjskich w zakresie eyetrackingu.</t>
  </si>
  <si>
    <t>Platforma rozwoju kształcenia zawodowego</t>
  </si>
  <si>
    <t xml:space="preserve">Wyższa Szkoła Administracji Publicznej w Szczecinie </t>
  </si>
  <si>
    <t>2 423 442,00 zł. (w tym wartość komponentu ponadnarodowego: 138 000,00 zł.)</t>
  </si>
  <si>
    <t xml:space="preserve">Innowacyjny model multimedialnej platformy na rzecz kształcenia zawodowego, składający się z:
- multimedialnej platformy, narzędzia diagnozy potrzeb lokalnego rynku pracy na rzecz kształcenia zawodowego na poziomie powiatu, modelu Powiatowego Centrum Rozwoju Kształcenia Zawodowego oraz programu doradztwa dla uczniów gimnazjum ukierunkowanego na kształcenie zawodowe oraz dla uczniów ZSZ ukierunkowanego na rozwój kariery zawodowej, a także dla nauczycieli i szkolnych doradców zawodowych
</t>
  </si>
  <si>
    <t>Projekt zakłada współpracę z firmą badawczo-konsultingową z Wielkiej Brytanii. Doświadczenie i wiedza Partnera ograniczy ryzyko niepowodzenia realizacji założonych celów. Ponadto implementacja dobrych praktyk w dziedzinie multimediów z terenu Wielkiej Brytanii pozwoli uniknąć błędów przy opracowywaniu modelu. Partner uczestniczył w przygotowywaniu założeń, planowaniu działań, ma wiedzę o warunkach realizacji projektu, podpisał z Wnioskodawcą list intencyjny.
Zadania: 
- wsparcie ekspercie –spotkanie w Polsce z ekspertem zagranicznym przy opracowaniu wstępnej i finalnej wersji produktu oraz strategii wdrażania proj.
- 2 wyjazdy studyjne do Wielkiej Brytanii (kadra projektu + użytkownicy – 10 os.) -zapoznanie z najnowocześniejszymi brytyjskimi metodami diagnozy kształcenia zawodowego (m.in. wykorzystanie ICT, inne nietradycyjne metody) oraz wskazanie modelowych rozwiązań
- analiza rozwiązań brytyjskich w zakresie diagnozowania i prognozowania potrzeb rynku pracy w kontekście kształcenia zawodowego.</t>
  </si>
  <si>
    <t>01.01.2012 - 31.01.2012</t>
  </si>
  <si>
    <t xml:space="preserve">Tabela nie jest zgodna ze Sprawozdaniem rocznym za 2011 rok z uwagi na dokonane przez Beneficjentów w 2012 roku korekty załączników nr 2 do wniosków o płatność zatwierdzonych i wprowadzonych do KSI do końca 2011 roku. Instytucja Pośrednicząca mogła w całości zweryfikować załączniki nr 2 dopiero po otrzymaniu wszystkich formularzy PEFS w ramach danego projektu. Dokumenty sprawozdawcze często były niespójne i wymagały korekty.
W styczniu 2013 r. dokonano korekt w module wskaźniki w KSI. W ramach wskaźnika "Liczba ośrodków wychowania przedszkolnego, które uzyskały wsparcie w ramach Priorytetu" dodano 1 brakujący ośrodek przedszkolny (POKL.09.01.01-32-013/11-1).W przypadku wskaźnika "Liczba szkół podstawowych, które zrealizowały projekty dotyczące indywidualizacji nauczania" dodano 13 brakujących szkół (POKL.09.01.02-32-133/11-05, POKL.09.01.02-32-144/11-05, POKL.09.01.02-32-165/11-04, POKL.09.01.02-32-182/11-03). W ramach wskaźnika "Liczba nauczycieli, którzy uczestniczyli w doskonaleniu zawodowym w krótkich formach" dodano 53 brakujące kobiety i 2 brakujących mężczyzn (POKL.09.04.00-32-006/11-03, POKL.09.04.00-32-015/10-06). W ramach wskaźnika "Liczba nauczycieli, którzy uczestniczyli w doskonaleniu zawodowym w krótkich formach - w tym nauczyciele na obszarach wiejskich" dodano 45 brakujących kobiet i 2 brakujących mężczyzn (POKL.09.04.00-32-006/11-03, POKL.09.04.00-32-015/10-06) oraz usunięto 1 kobietę (POKL.09.04.00-32-002/10-02).
Zgodnie z Zasadami systemu sprawozdawczości PO KL, dzięki danym wprowadzonym do bazy lokalnej PEFS, urealniono następujący wskaźnik - Liczba osób dorosłych w wieku 25-64 lata, które uczestniczyły w kształceniu ustawicznym w ramach Priorytetu - usunięto 2 kobiety (MP). W sprawozdaniu okresowym za I półrocze 2012 r. błędnie urealniono przedmiotowy wskaźnik i usunięto 10 mężczyzn. Wynikało to z nieprawidłowego funkcjonowania bazy lokalnej PEFS. Dokonano odpowiedniej korekty.
Zgodnie z aktualizowanymi Zasadami systemu sprawozdawczości PO KL (1 stycznia 2013 r.) nie ma konieczności urealniana wskaźnika - Liczba nauczycieli, którzy uczestniczyli w doskonaleniu zawodowym w krótkich formach. Tym samym, urealnienie przedmiotowego wskaźnika dokonane w ramach sprawozdania okresowego za I półrocze zostało odpowiednio skorygowane.
Pozostałe wskaźniki zostały urealnione na podstawie danych własnych, agregowanych na bieżąco z realizowanych projektów: Liczba szkół (podstawowych, gimnazjów i ponadgimnazjalnych prowadzących kształcenie ogólne), które zrealizowały projekty rozwojowe w ramach Priorytetu - w tym na obszarach miejskich; - w tym na obszarach wiejskich; Liczba szkół i placówek kształcenia zawodowego, które wdrożyły programy rozwojowe; Liczba szkół i placówek kształcenia zawodowego, które współpracowały z przedsiębiorstwami w zakresie wdrażania programów rozwojowych. </t>
  </si>
  <si>
    <t>W ramach jednego projektu została udzielona  pomoc de minims  bezpośrednio na rzecz MŚP oraz przez instytucje pełniącą rolę pośrednika. Zmianie uległa wartosć w kolumnie 4, ponieważ dotychczas omyłkowo wpisywano łacznie ilość wszystkich wniosków o płatność zatwierdzonych dla umów wykazanych w kolumnie 3.</t>
  </si>
  <si>
    <t>Do umowy nr POKL.08.02.02-32-001/09 podpisano ankes zmniejszający wartość dofinansowania. Stąd wartość w kolumnie 5 dla Działania 8.2 jest niższa, niż wykazana w Sprawozdaniu za I połrocze 2012r.</t>
  </si>
  <si>
    <t>Zmianie uległa wartosć w kolumnie 3, ponieważ dotychczas omyłkowo wpisywano łacznie ilość wszystkich wniosków o płatność zatwierdzonych dla umów wykazanych w kolumnie 2.</t>
  </si>
  <si>
    <t>Do umowy nr POKL.08.02.02-32-001/09 podpisano ankes zmniejszający wartość dofinansowania. Stąd wartość w kolumnie 4 dla Działania 8.2 jest niższa, niż wykazana w Sprawozdaniu za I połrocze 2012r.</t>
  </si>
  <si>
    <t xml:space="preserve">W ramach jednego projektu została udzielona  pomoc de minims  bezpośrednio na rzecz MŚP oraz przez instytucje pełniącą rolę pośrednika (jedna umowa wykazana została dwukrotnie). Wartość w kolumnie  6 i 7  (w stosunku do sprawozdania za I półrocze 2012 r.) została podzielona na pomoc udzieloną bezpośrednio na rzecz MŚP oraz przez instytucje pełniące rolę pośredników, ponieważ w ramach projektu Projekrodawca zakupił szyny i schodołaz w celu adaptacji budynku, w którym odbywały się szkolenia dla osób niepełnosprawnych. Jest to pomoc publiczna udzielona bezpośrednio na rzecz MŚP, jednakże w sprawozdaniu za I półrocze 2012 błędnie została zakwalifikowana jako pomoc de minimis udzialana na rzecz MŚP przez instytucje pełniące rolę pośredników.
Zmianie uległa wartosć w kolumnie 3 ponieważ dotychczas omyłkowo wpisywano łacznie ilość wszystkich wniosków o płatność zatwierdzonych dla umów wykazanych w kolumnie 2. </t>
  </si>
  <si>
    <t xml:space="preserve">Wyjaśnienie:  wskaźnik liczba osób, które otrzymały środki na podjęcie działalności gospodarczej w tym liczba osób w wieku 15-24 lata w ramach, wskaźnik  liczba osób, które otrzymały środki na podjęcie działalności gospodarczej, w tym liczba osób w szczególnie trudnej sytuacji na rynku pracy w ramach i liczba osób, które otrzymały środki na podjęcie działalności gospodarczej w tym liczba osób w wieku 50-64 lata  ww. wskaźniki posiadają wartość MP za rok ubiegły 2011 i MR za 2012 rok niezgodny z MP za 2012 rok z powodu korekty danych do roku 2012.    
Wskaźnik liczba kluczowych pracowników PSZ, którzy zakończyli udział w szkoleniach realizowanych w systemie pozaszkolnym, istotnych z punktu widzenia regionalnego rynku pracy,w okresie sprawozdawczym udział w ww. szkoleniach ukończyły 22 kobiety oraz 7 mężczyzn, osiągnięta wartość wskaźnika MP wynosi 400 osób,w związku z koniecznością urealnienia wskaźnika o osoby powtarzające, nie odnotowano wzrostu przedmiotowego wskaźnika w stosunku do poprzedniego okresu sprawozdawczego.
W związku ze zniesieniem dla wieloletnich projektów systemowych (Poddziałanie 6.1.3) reguły walidacji dla warunku Wartość osiągnięta od początku realizacji projektu (kumulatywnie) w bloku Informacja o postępie rzeczowym, skorygowano wartości wskaźnika „liczba osób, znajdujących się w szczególnie trudnej sytuacji na rynku pracy, które zakończyły udział w projekcie”, w związku z czym wartość przedmiotowego wskaźnika na dzień 31.12.2012  roku jest niższa niż wartość przedmiotowego wskaźnika na dzień 30.06.2012 roku.                                                                                              
</t>
  </si>
  <si>
    <t>Tabela nie jest zgodna ze Sprawozdaniem rocznym za 2011 rok oraz sprawozdaniem za I półrocze 2012 z uwagi na dokonane przez Beneficjentów w 2012 roku korekty załączników nr 2 do wniosków o płatność zatwierdzonych i wprowadzonych do KSI do końca 2011 roku. Instytucja Pośrednicząca mogła w całości zweryfikować załączniki nr 2 dopiero po otrzymaniu wszystkich formularzy PEFS w ramach danego projektu. Dokumenty sprawozdawcze często były niespójne i wymagały korekty.</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</si>
</sst>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_z_ł"/>
  </numFmts>
  <fonts count="61">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7"/>
      <name val="Arial"/>
      <family val="2"/>
    </font>
    <font>
      <b/>
      <sz val="7"/>
      <name val="Arial"/>
      <family val="2"/>
    </font>
    <font>
      <b/>
      <sz val="8"/>
      <name val="Arial"/>
      <family val="2"/>
    </font>
    <font>
      <u val="single"/>
      <sz val="10"/>
      <name val="Arial"/>
      <family val="2"/>
    </font>
    <font>
      <sz val="6"/>
      <name val="Arial"/>
      <family val="2"/>
    </font>
    <font>
      <sz val="9"/>
      <color indexed="8"/>
      <name val="Arial"/>
      <family val="2"/>
    </font>
    <font>
      <b/>
      <sz val="9"/>
      <color indexed="8"/>
      <name val="Arial"/>
      <family val="2"/>
    </font>
    <font>
      <u val="single"/>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i/>
      <sz val="9"/>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i/>
      <sz val="9"/>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theme="3" tint="0.5999900102615356"/>
        <bgColor indexed="64"/>
      </patternFill>
    </fill>
    <fill>
      <patternFill patternType="solid">
        <fgColor theme="0"/>
        <bgColor indexed="64"/>
      </patternFill>
    </fill>
    <fill>
      <patternFill patternType="solid">
        <fgColor indexed="41"/>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medium"/>
      <bottom style="medium"/>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medium"/>
      <top style="thin"/>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color indexed="63"/>
      </left>
      <right style="thin"/>
      <top style="thin"/>
      <bottom style="medium"/>
    </border>
    <border>
      <left style="medium"/>
      <right style="thin"/>
      <top style="medium"/>
      <bottom style="thin"/>
    </border>
    <border>
      <left style="thin"/>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medium"/>
      <top style="medium"/>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869">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3" applyFont="1" applyAlignment="1">
      <alignment vertical="center"/>
      <protection/>
    </xf>
    <xf numFmtId="0" fontId="0" fillId="0" borderId="0" xfId="53" applyFont="1">
      <alignment/>
      <protection/>
    </xf>
    <xf numFmtId="0" fontId="8" fillId="0" borderId="0" xfId="53" applyFont="1">
      <alignment/>
      <protection/>
    </xf>
    <xf numFmtId="0" fontId="6" fillId="0" borderId="0" xfId="53" applyFont="1" applyAlignment="1">
      <alignment vertical="center"/>
      <protection/>
    </xf>
    <xf numFmtId="0" fontId="6" fillId="0" borderId="0" xfId="53" applyFont="1" applyAlignment="1">
      <alignment horizontal="center" vertical="center"/>
      <protection/>
    </xf>
    <xf numFmtId="0" fontId="6" fillId="0" borderId="0" xfId="53"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3" applyFont="1" applyBorder="1" applyAlignment="1">
      <alignment horizontal="center" vertical="center"/>
      <protection/>
    </xf>
    <xf numFmtId="0" fontId="10" fillId="0" borderId="11" xfId="53" applyFont="1" applyBorder="1" applyAlignment="1">
      <alignment horizontal="left" vertical="center" wrapText="1"/>
      <protection/>
    </xf>
    <xf numFmtId="0" fontId="10" fillId="0" borderId="10" xfId="53" applyFont="1" applyBorder="1" applyAlignment="1">
      <alignment horizontal="left" vertical="center" wrapText="1"/>
      <protection/>
    </xf>
    <xf numFmtId="0" fontId="10" fillId="0" borderId="12" xfId="53" applyFont="1" applyBorder="1" applyAlignment="1">
      <alignment horizontal="left" vertical="center" wrapText="1"/>
      <protection/>
    </xf>
    <xf numFmtId="0" fontId="10" fillId="0" borderId="11" xfId="53" applyFont="1" applyBorder="1" applyAlignment="1">
      <alignment vertical="center" wrapText="1"/>
      <protection/>
    </xf>
    <xf numFmtId="0" fontId="10" fillId="0" borderId="10" xfId="53" applyFont="1" applyBorder="1" applyAlignment="1">
      <alignment vertical="center" wrapText="1"/>
      <protection/>
    </xf>
    <xf numFmtId="0" fontId="10" fillId="0" borderId="12" xfId="53" applyFont="1" applyBorder="1" applyAlignment="1">
      <alignment vertical="center" wrapText="1"/>
      <protection/>
    </xf>
    <xf numFmtId="2" fontId="11" fillId="0" borderId="13" xfId="53" applyNumberFormat="1" applyFont="1" applyBorder="1" applyAlignment="1">
      <alignment horizontal="left" vertical="center" wrapText="1"/>
      <protection/>
    </xf>
    <xf numFmtId="0" fontId="10" fillId="0" borderId="14" xfId="53" applyFont="1" applyBorder="1" applyAlignment="1">
      <alignment horizontal="left" vertical="center" wrapText="1"/>
      <protection/>
    </xf>
    <xf numFmtId="0" fontId="12" fillId="0" borderId="15" xfId="53" applyFont="1" applyBorder="1" applyAlignment="1">
      <alignment horizontal="left" vertical="center" wrapText="1"/>
      <protection/>
    </xf>
    <xf numFmtId="2" fontId="6" fillId="0" borderId="0" xfId="53" applyNumberFormat="1" applyFont="1" applyBorder="1" applyAlignment="1">
      <alignment horizontal="left" vertical="center" wrapText="1"/>
      <protection/>
    </xf>
    <xf numFmtId="0" fontId="10" fillId="0" borderId="0" xfId="53" applyFont="1" applyBorder="1" applyAlignment="1">
      <alignment horizontal="left" vertical="center" wrapText="1"/>
      <protection/>
    </xf>
    <xf numFmtId="0" fontId="9" fillId="0" borderId="0" xfId="53" applyFont="1" applyBorder="1" applyAlignment="1">
      <alignment horizontal="left" vertical="center" wrapText="1"/>
      <protection/>
    </xf>
    <xf numFmtId="0" fontId="0" fillId="0" borderId="0" xfId="54" applyFont="1">
      <alignment/>
      <protection/>
    </xf>
    <xf numFmtId="0" fontId="7" fillId="0" borderId="0" xfId="54" applyFont="1">
      <alignment/>
      <protection/>
    </xf>
    <xf numFmtId="0" fontId="0" fillId="0" borderId="0" xfId="54" applyFont="1" applyBorder="1" applyAlignment="1">
      <alignment/>
      <protection/>
    </xf>
    <xf numFmtId="0" fontId="7" fillId="0" borderId="0" xfId="54" applyFont="1" applyAlignment="1">
      <alignment/>
      <protection/>
    </xf>
    <xf numFmtId="0" fontId="0" fillId="0" borderId="0" xfId="54" applyFont="1">
      <alignment/>
      <protection/>
    </xf>
    <xf numFmtId="0" fontId="6" fillId="0" borderId="0" xfId="54" applyFont="1" applyAlignment="1">
      <alignment horizontal="center" vertical="center"/>
      <protection/>
    </xf>
    <xf numFmtId="0" fontId="6"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3"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6" fillId="33" borderId="16"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10" fillId="0" borderId="10" xfId="54" applyFont="1" applyFill="1" applyBorder="1" applyAlignment="1">
      <alignment horizontal="left" vertical="center" wrapText="1"/>
      <protection/>
    </xf>
    <xf numFmtId="0" fontId="0" fillId="0" borderId="0" xfId="54" applyFont="1" applyFill="1">
      <alignment/>
      <protection/>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4" applyFont="1">
      <alignment/>
      <protection/>
    </xf>
    <xf numFmtId="0" fontId="5" fillId="0" borderId="0" xfId="54" applyFont="1" applyBorder="1" applyAlignment="1">
      <alignment horizontal="left" vertical="center" wrapText="1"/>
      <protection/>
    </xf>
    <xf numFmtId="0" fontId="0" fillId="0" borderId="0" xfId="54" applyFont="1">
      <alignment/>
      <protection/>
    </xf>
    <xf numFmtId="0" fontId="4" fillId="0" borderId="10" xfId="54" applyFont="1" applyFill="1" applyBorder="1" applyAlignment="1">
      <alignment horizontal="center" vertical="center"/>
      <protection/>
    </xf>
    <xf numFmtId="0" fontId="6" fillId="33" borderId="10" xfId="54" applyFont="1" applyFill="1" applyBorder="1" applyAlignment="1">
      <alignment horizontal="center"/>
      <protection/>
    </xf>
    <xf numFmtId="0" fontId="6" fillId="33" borderId="10" xfId="54" applyFont="1" applyFill="1" applyBorder="1" applyAlignment="1">
      <alignment horizontal="center" vertical="center"/>
      <protection/>
    </xf>
    <xf numFmtId="0" fontId="7" fillId="0" borderId="10" xfId="54" applyFont="1" applyBorder="1" applyAlignment="1">
      <alignment horizontal="right" vertical="center"/>
      <protection/>
    </xf>
    <xf numFmtId="0" fontId="0" fillId="0" borderId="0" xfId="54" applyFont="1" applyAlignment="1">
      <alignment horizontal="left" vertical="center"/>
      <protection/>
    </xf>
    <xf numFmtId="0" fontId="10" fillId="0" borderId="10"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0" xfId="54" applyFont="1" applyBorder="1" applyAlignment="1">
      <alignment horizontal="left" vertical="center" wrapText="1"/>
      <protection/>
    </xf>
    <xf numFmtId="0" fontId="10" fillId="0" borderId="10" xfId="54" applyFont="1" applyFill="1" applyBorder="1" applyAlignment="1">
      <alignment vertical="center" wrapText="1"/>
      <protection/>
    </xf>
    <xf numFmtId="0" fontId="0" fillId="0" borderId="0" xfId="54" applyFont="1" applyAlignment="1">
      <alignment horizontal="left" vertical="center"/>
      <protection/>
    </xf>
    <xf numFmtId="0" fontId="0" fillId="0" borderId="10" xfId="54" applyFont="1" applyFill="1" applyBorder="1" applyAlignment="1" quotePrefix="1">
      <alignment horizontal="left" vertical="center" wrapText="1"/>
      <protection/>
    </xf>
    <xf numFmtId="0" fontId="0" fillId="0" borderId="10" xfId="54" applyFont="1" applyFill="1" applyBorder="1" applyAlignment="1">
      <alignment horizontal="left" vertical="center" wrapText="1"/>
      <protection/>
    </xf>
    <xf numFmtId="0" fontId="7" fillId="0" borderId="10" xfId="54" applyFont="1" applyFill="1" applyBorder="1" applyAlignment="1">
      <alignment horizontal="right" vertical="center"/>
      <protection/>
    </xf>
    <xf numFmtId="0" fontId="0" fillId="0" borderId="10" xfId="54" applyFont="1" applyBorder="1" applyAlignment="1" quotePrefix="1">
      <alignment horizontal="left" vertical="center" wrapText="1"/>
      <protection/>
    </xf>
    <xf numFmtId="0" fontId="10" fillId="0" borderId="10" xfId="54" applyFont="1" applyBorder="1" applyAlignment="1">
      <alignment horizontal="left" vertical="center" wrapText="1"/>
      <protection/>
    </xf>
    <xf numFmtId="0" fontId="0" fillId="0" borderId="10" xfId="54" applyFont="1" applyBorder="1" applyAlignment="1">
      <alignment horizontal="left" vertical="center"/>
      <protection/>
    </xf>
    <xf numFmtId="0" fontId="7" fillId="0" borderId="10" xfId="54" applyFont="1" applyBorder="1" applyAlignment="1">
      <alignment horizontal="right" vertical="center" wrapText="1"/>
      <protection/>
    </xf>
    <xf numFmtId="0" fontId="0" fillId="0" borderId="0" xfId="54" applyFont="1" applyAlignment="1">
      <alignment vertical="center"/>
      <protection/>
    </xf>
    <xf numFmtId="0" fontId="0" fillId="0" borderId="17"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6" fillId="33" borderId="17"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7" xfId="54" applyFont="1" applyBorder="1" applyAlignment="1">
      <alignment horizontal="center" vertical="center"/>
      <protection/>
    </xf>
    <xf numFmtId="0" fontId="0" fillId="0" borderId="17" xfId="54" applyFont="1" applyBorder="1" applyAlignment="1">
      <alignment horizontal="center" vertical="center"/>
      <protection/>
    </xf>
    <xf numFmtId="0" fontId="0" fillId="0" borderId="18" xfId="54" applyFont="1" applyBorder="1" applyAlignment="1">
      <alignment horizontal="center"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1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34" borderId="23" xfId="0" applyFont="1" applyFill="1" applyBorder="1" applyAlignment="1">
      <alignment horizontal="center"/>
    </xf>
    <xf numFmtId="0" fontId="0" fillId="34" borderId="24"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Border="1" applyAlignment="1">
      <alignment horizontal="center" vertical="center" wrapText="1"/>
    </xf>
    <xf numFmtId="0" fontId="7" fillId="0" borderId="0" xfId="0" applyFont="1" applyFill="1" applyAlignment="1">
      <alignment horizontal="left" vertical="center"/>
    </xf>
    <xf numFmtId="0" fontId="0" fillId="0" borderId="28" xfId="0" applyFont="1" applyBorder="1" applyAlignment="1">
      <alignment horizontal="center" vertical="center" wrapText="1"/>
    </xf>
    <xf numFmtId="0" fontId="0" fillId="0" borderId="21" xfId="0" applyFont="1" applyFill="1" applyBorder="1" applyAlignment="1">
      <alignment horizontal="left" vertical="center" wrapText="1"/>
    </xf>
    <xf numFmtId="0" fontId="0" fillId="0" borderId="29" xfId="0" applyFont="1" applyBorder="1" applyAlignment="1">
      <alignment horizontal="center" vertical="center" wrapText="1"/>
    </xf>
    <xf numFmtId="0" fontId="7" fillId="0" borderId="30" xfId="0" applyFont="1" applyFill="1" applyBorder="1" applyAlignment="1">
      <alignment horizontal="left" vertical="center" wrapText="1"/>
    </xf>
    <xf numFmtId="0" fontId="0" fillId="0" borderId="31"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30" xfId="0" applyFont="1" applyBorder="1" applyAlignment="1">
      <alignment horizontal="left" vertical="center" wrapText="1"/>
    </xf>
    <xf numFmtId="0" fontId="7" fillId="0" borderId="30"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2"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vertical="center" wrapText="1"/>
    </xf>
    <xf numFmtId="0" fontId="0" fillId="0" borderId="29" xfId="0" applyFont="1" applyBorder="1" applyAlignment="1">
      <alignment horizontal="center" vertical="center"/>
    </xf>
    <xf numFmtId="0" fontId="0" fillId="0" borderId="0" xfId="0" applyFont="1" applyAlignment="1">
      <alignment vertical="center" wrapText="1"/>
    </xf>
    <xf numFmtId="0" fontId="0" fillId="0" borderId="20" xfId="0" applyFont="1" applyBorder="1" applyAlignment="1">
      <alignment horizontal="center" vertical="center"/>
    </xf>
    <xf numFmtId="0" fontId="0" fillId="0" borderId="33" xfId="0" applyFont="1" applyBorder="1" applyAlignment="1">
      <alignment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vertical="center" wrapText="1"/>
    </xf>
    <xf numFmtId="0" fontId="0" fillId="0" borderId="35" xfId="0" applyFont="1" applyBorder="1" applyAlignment="1">
      <alignment horizontal="center" vertical="center" wrapText="1"/>
    </xf>
    <xf numFmtId="0" fontId="0" fillId="0" borderId="21" xfId="0" applyFont="1" applyBorder="1" applyAlignment="1">
      <alignment vertical="center" wrapText="1"/>
    </xf>
    <xf numFmtId="0" fontId="7" fillId="0" borderId="21"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6" xfId="0" applyFont="1" applyBorder="1" applyAlignment="1">
      <alignment horizontal="left" wrapText="1"/>
    </xf>
    <xf numFmtId="0" fontId="7" fillId="0" borderId="10" xfId="0" applyFont="1" applyBorder="1" applyAlignment="1">
      <alignment horizontal="center" wrapText="1"/>
    </xf>
    <xf numFmtId="0" fontId="0" fillId="0" borderId="11" xfId="53" applyFont="1" applyBorder="1">
      <alignment/>
      <protection/>
    </xf>
    <xf numFmtId="0" fontId="0" fillId="0" borderId="10" xfId="53" applyFont="1" applyBorder="1">
      <alignment/>
      <protection/>
    </xf>
    <xf numFmtId="0" fontId="0" fillId="0" borderId="12" xfId="53" applyFont="1" applyBorder="1">
      <alignment/>
      <protection/>
    </xf>
    <xf numFmtId="0" fontId="0" fillId="0" borderId="37" xfId="53" applyFont="1" applyBorder="1" applyAlignment="1">
      <alignment horizontal="center"/>
      <protection/>
    </xf>
    <xf numFmtId="0" fontId="0" fillId="0" borderId="14" xfId="53" applyFont="1" applyBorder="1">
      <alignment/>
      <protection/>
    </xf>
    <xf numFmtId="0" fontId="0" fillId="0" borderId="0" xfId="53" applyFont="1" applyBorder="1" applyAlignment="1">
      <alignment horizontal="center"/>
      <protection/>
    </xf>
    <xf numFmtId="0" fontId="0" fillId="0" borderId="0" xfId="53"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6" xfId="0" applyFont="1" applyBorder="1" applyAlignment="1">
      <alignment horizontal="center"/>
    </xf>
    <xf numFmtId="0" fontId="0" fillId="0" borderId="38" xfId="0" applyFont="1" applyBorder="1" applyAlignment="1">
      <alignment horizontal="center"/>
    </xf>
    <xf numFmtId="0" fontId="7" fillId="0" borderId="39" xfId="0" applyFont="1" applyFill="1" applyBorder="1" applyAlignment="1">
      <alignment horizontal="justify" vertical="top" wrapText="1"/>
    </xf>
    <xf numFmtId="0" fontId="0" fillId="0" borderId="39" xfId="0" applyBorder="1" applyAlignment="1">
      <alignment/>
    </xf>
    <xf numFmtId="0" fontId="0" fillId="33" borderId="40" xfId="0" applyFill="1" applyBorder="1" applyAlignment="1">
      <alignment horizontal="left" vertical="top" wrapText="1"/>
    </xf>
    <xf numFmtId="0" fontId="0" fillId="33" borderId="41" xfId="0" applyFill="1" applyBorder="1" applyAlignment="1">
      <alignment/>
    </xf>
    <xf numFmtId="0" fontId="7" fillId="0" borderId="42" xfId="0" applyFont="1" applyFill="1" applyBorder="1" applyAlignment="1">
      <alignment horizontal="justify" vertical="top" wrapText="1"/>
    </xf>
    <xf numFmtId="0" fontId="0" fillId="0" borderId="43" xfId="0" applyBorder="1" applyAlignment="1">
      <alignment/>
    </xf>
    <xf numFmtId="0" fontId="0" fillId="33" borderId="44" xfId="0" applyFill="1" applyBorder="1" applyAlignment="1">
      <alignment horizontal="left" vertical="top" wrapText="1"/>
    </xf>
    <xf numFmtId="0" fontId="0" fillId="33" borderId="45" xfId="0" applyFill="1" applyBorder="1" applyAlignment="1">
      <alignment/>
    </xf>
    <xf numFmtId="0" fontId="7" fillId="0" borderId="39" xfId="0" applyFont="1" applyBorder="1" applyAlignment="1">
      <alignment horizontal="justify" vertical="top" wrapText="1"/>
    </xf>
    <xf numFmtId="0" fontId="7" fillId="35" borderId="42" xfId="0" applyFont="1" applyFill="1" applyBorder="1" applyAlignment="1">
      <alignment horizontal="justify" vertical="top"/>
    </xf>
    <xf numFmtId="0" fontId="0" fillId="35" borderId="43" xfId="0" applyFill="1" applyBorder="1" applyAlignment="1">
      <alignment/>
    </xf>
    <xf numFmtId="0" fontId="7" fillId="36" borderId="39" xfId="0" applyFont="1" applyFill="1" applyBorder="1" applyAlignment="1">
      <alignment horizontal="left" vertical="top" wrapText="1"/>
    </xf>
    <xf numFmtId="0" fontId="0" fillId="36" borderId="39" xfId="0" applyFill="1" applyBorder="1" applyAlignment="1">
      <alignment/>
    </xf>
    <xf numFmtId="0" fontId="7" fillId="35" borderId="41" xfId="0" applyFont="1" applyFill="1" applyBorder="1" applyAlignment="1">
      <alignment horizontal="justify" vertical="top"/>
    </xf>
    <xf numFmtId="0" fontId="7" fillId="35" borderId="41" xfId="0" applyFont="1" applyFill="1" applyBorder="1" applyAlignment="1">
      <alignment horizontal="left"/>
    </xf>
    <xf numFmtId="0" fontId="7" fillId="36" borderId="43" xfId="0" applyFont="1" applyFill="1" applyBorder="1" applyAlignment="1">
      <alignment horizontal="left" vertical="top" wrapText="1"/>
    </xf>
    <xf numFmtId="0" fontId="7" fillId="36" borderId="43" xfId="0" applyFont="1" applyFill="1" applyBorder="1" applyAlignment="1">
      <alignment/>
    </xf>
    <xf numFmtId="0" fontId="0" fillId="35" borderId="45" xfId="0" applyFill="1" applyBorder="1" applyAlignment="1">
      <alignment horizontal="right" vertical="top"/>
    </xf>
    <xf numFmtId="0" fontId="0" fillId="35" borderId="45" xfId="0" applyFill="1" applyBorder="1" applyAlignment="1">
      <alignment/>
    </xf>
    <xf numFmtId="0" fontId="0" fillId="36" borderId="46" xfId="0" applyFill="1" applyBorder="1" applyAlignment="1">
      <alignment horizontal="right" vertical="top" wrapText="1"/>
    </xf>
    <xf numFmtId="0" fontId="0" fillId="36" borderId="46" xfId="0" applyFill="1" applyBorder="1" applyAlignment="1">
      <alignment/>
    </xf>
    <xf numFmtId="0" fontId="7" fillId="0" borderId="42" xfId="0" applyFont="1" applyBorder="1" applyAlignment="1">
      <alignment horizontal="justify" vertical="top" wrapText="1"/>
    </xf>
    <xf numFmtId="0" fontId="0" fillId="0" borderId="46" xfId="0" applyBorder="1" applyAlignment="1">
      <alignment/>
    </xf>
    <xf numFmtId="0" fontId="7" fillId="0" borderId="39" xfId="0" applyFont="1" applyBorder="1" applyAlignment="1">
      <alignment horizontal="left" vertical="top" wrapText="1"/>
    </xf>
    <xf numFmtId="0" fontId="7" fillId="0" borderId="42" xfId="0" applyFont="1" applyBorder="1" applyAlignment="1">
      <alignment horizontal="justify" vertical="top"/>
    </xf>
    <xf numFmtId="0" fontId="0" fillId="0" borderId="39" xfId="0" applyFill="1" applyBorder="1" applyAlignment="1">
      <alignment/>
    </xf>
    <xf numFmtId="0" fontId="7" fillId="0" borderId="43"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0" fillId="0" borderId="47" xfId="0" applyBorder="1" applyAlignment="1">
      <alignment/>
    </xf>
    <xf numFmtId="0" fontId="7" fillId="0" borderId="46" xfId="0" applyFont="1" applyBorder="1" applyAlignment="1">
      <alignment horizontal="justify" vertical="top" wrapText="1"/>
    </xf>
    <xf numFmtId="0" fontId="7" fillId="35" borderId="43" xfId="0" applyFont="1" applyFill="1" applyBorder="1" applyAlignment="1">
      <alignment horizontal="justify" vertical="top"/>
    </xf>
    <xf numFmtId="0" fontId="0" fillId="35" borderId="39" xfId="0" applyFill="1" applyBorder="1" applyAlignment="1">
      <alignment/>
    </xf>
    <xf numFmtId="0" fontId="0" fillId="36" borderId="43" xfId="0" applyFill="1" applyBorder="1" applyAlignment="1">
      <alignment/>
    </xf>
    <xf numFmtId="0" fontId="7" fillId="35" borderId="48" xfId="0" applyFont="1" applyFill="1" applyBorder="1" applyAlignment="1">
      <alignment/>
    </xf>
    <xf numFmtId="0" fontId="7" fillId="36" borderId="40" xfId="0" applyFont="1" applyFill="1" applyBorder="1" applyAlignment="1">
      <alignment horizontal="left" vertical="top" wrapText="1"/>
    </xf>
    <xf numFmtId="0" fontId="0" fillId="35" borderId="46" xfId="0" applyFill="1" applyBorder="1" applyAlignment="1">
      <alignment horizontal="right" vertical="top"/>
    </xf>
    <xf numFmtId="0" fontId="0" fillId="35" borderId="49" xfId="0" applyFont="1" applyFill="1" applyBorder="1" applyAlignment="1">
      <alignment/>
    </xf>
    <xf numFmtId="0" fontId="0" fillId="36" borderId="44" xfId="0" applyFill="1" applyBorder="1" applyAlignment="1">
      <alignment horizontal="right" vertical="top" wrapText="1"/>
    </xf>
    <xf numFmtId="0" fontId="0" fillId="0" borderId="39" xfId="0" applyFont="1" applyFill="1" applyBorder="1" applyAlignment="1">
      <alignment/>
    </xf>
    <xf numFmtId="0" fontId="7" fillId="0" borderId="39" xfId="0" applyFont="1" applyBorder="1" applyAlignment="1">
      <alignment horizontal="justify" vertical="top"/>
    </xf>
    <xf numFmtId="0" fontId="0" fillId="33" borderId="47" xfId="0" applyFill="1" applyBorder="1" applyAlignment="1">
      <alignment horizontal="left" vertical="top" wrapText="1"/>
    </xf>
    <xf numFmtId="0" fontId="0" fillId="33" borderId="42" xfId="0" applyFill="1" applyBorder="1" applyAlignment="1">
      <alignment/>
    </xf>
    <xf numFmtId="0" fontId="7" fillId="0" borderId="50" xfId="0" applyFont="1" applyFill="1" applyBorder="1" applyAlignment="1">
      <alignment horizontal="justify" vertical="top" wrapText="1"/>
    </xf>
    <xf numFmtId="0" fontId="0" fillId="0" borderId="51" xfId="0" applyFill="1" applyBorder="1" applyAlignment="1">
      <alignment/>
    </xf>
    <xf numFmtId="0" fontId="7" fillId="0" borderId="0" xfId="0" applyFont="1" applyAlignment="1">
      <alignment horizontal="justify" vertical="top" wrapText="1"/>
    </xf>
    <xf numFmtId="0" fontId="0" fillId="36" borderId="39" xfId="0" applyFill="1" applyBorder="1" applyAlignment="1">
      <alignment horizontal="left" vertical="top" wrapText="1"/>
    </xf>
    <xf numFmtId="0" fontId="7" fillId="35" borderId="40" xfId="0" applyFont="1" applyFill="1" applyBorder="1" applyAlignment="1">
      <alignment horizontal="justify" vertical="top"/>
    </xf>
    <xf numFmtId="0" fontId="7" fillId="35" borderId="43" xfId="0" applyFont="1" applyFill="1" applyBorder="1" applyAlignment="1">
      <alignment/>
    </xf>
    <xf numFmtId="0" fontId="0" fillId="36" borderId="43" xfId="0" applyFill="1" applyBorder="1" applyAlignment="1">
      <alignment horizontal="left" vertical="top" wrapText="1"/>
    </xf>
    <xf numFmtId="0" fontId="0" fillId="35" borderId="44" xfId="0" applyFill="1" applyBorder="1" applyAlignment="1">
      <alignment horizontal="right" vertical="top"/>
    </xf>
    <xf numFmtId="0" fontId="0" fillId="35" borderId="46" xfId="0" applyFill="1" applyBorder="1" applyAlignment="1">
      <alignment/>
    </xf>
    <xf numFmtId="0" fontId="7" fillId="0" borderId="52" xfId="0" applyFont="1" applyFill="1" applyBorder="1" applyAlignment="1">
      <alignment horizontal="justify" vertical="top" wrapText="1"/>
    </xf>
    <xf numFmtId="0" fontId="17" fillId="38" borderId="43" xfId="0" applyFont="1" applyFill="1" applyBorder="1" applyAlignment="1">
      <alignment horizontal="center" vertical="center" textRotation="255" wrapText="1"/>
    </xf>
    <xf numFmtId="0" fontId="7" fillId="0" borderId="39" xfId="0" applyFont="1" applyFill="1" applyBorder="1" applyAlignment="1">
      <alignment horizontal="left" vertical="top" wrapText="1"/>
    </xf>
    <xf numFmtId="0" fontId="0" fillId="33" borderId="40" xfId="0" applyFill="1" applyBorder="1" applyAlignment="1">
      <alignment/>
    </xf>
    <xf numFmtId="0" fontId="7" fillId="0" borderId="42" xfId="0" applyFont="1" applyFill="1" applyBorder="1" applyAlignment="1">
      <alignment horizontal="left" vertical="top" wrapText="1"/>
    </xf>
    <xf numFmtId="0" fontId="0" fillId="33" borderId="44" xfId="0" applyFill="1" applyBorder="1" applyAlignment="1">
      <alignment/>
    </xf>
    <xf numFmtId="0" fontId="0" fillId="0" borderId="53"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4" applyFont="1" applyBorder="1" applyAlignment="1">
      <alignment horizontal="right" vertical="center"/>
      <protection/>
    </xf>
    <xf numFmtId="0" fontId="0" fillId="0" borderId="10" xfId="54" applyFont="1" applyBorder="1" applyAlignment="1">
      <alignment horizontal="center" vertical="center" wrapText="1"/>
      <protection/>
    </xf>
    <xf numFmtId="0" fontId="0" fillId="0" borderId="0" xfId="54" applyFont="1" applyAlignment="1">
      <alignment horizontal="left" vertical="center"/>
      <protection/>
    </xf>
    <xf numFmtId="0" fontId="7" fillId="0" borderId="0" xfId="52" applyFont="1" applyAlignment="1">
      <alignment vertical="center" wrapText="1"/>
      <protection/>
    </xf>
    <xf numFmtId="0" fontId="0" fillId="0" borderId="0" xfId="52" applyFont="1" applyAlignment="1">
      <alignment vertical="center" wrapText="1"/>
      <protection/>
    </xf>
    <xf numFmtId="0" fontId="7" fillId="39" borderId="10" xfId="52" applyFont="1" applyFill="1" applyBorder="1" applyAlignment="1">
      <alignment horizontal="center" vertical="center" wrapText="1"/>
      <protection/>
    </xf>
    <xf numFmtId="0" fontId="7" fillId="33" borderId="10" xfId="52" applyFont="1" applyFill="1" applyBorder="1" applyAlignment="1">
      <alignment horizontal="center" vertical="center" wrapText="1"/>
      <protection/>
    </xf>
    <xf numFmtId="0" fontId="7" fillId="40" borderId="10" xfId="52" applyFont="1" applyFill="1" applyBorder="1" applyAlignment="1">
      <alignment horizontal="center" vertical="center" wrapText="1"/>
      <protection/>
    </xf>
    <xf numFmtId="0" fontId="7" fillId="40" borderId="10" xfId="52" applyFont="1" applyFill="1" applyBorder="1" applyAlignment="1">
      <alignment vertical="center" wrapText="1"/>
      <protection/>
    </xf>
    <xf numFmtId="0" fontId="0" fillId="0" borderId="10" xfId="0" applyFont="1" applyFill="1" applyBorder="1" applyAlignment="1">
      <alignment horizontal="left" vertical="top" wrapText="1"/>
    </xf>
    <xf numFmtId="0" fontId="0" fillId="0" borderId="10" xfId="0" applyFont="1" applyBorder="1" applyAlignment="1">
      <alignment vertical="center" wrapText="1"/>
    </xf>
    <xf numFmtId="0" fontId="0" fillId="0" borderId="0" xfId="0" applyFont="1" applyAlignment="1">
      <alignment vertical="center"/>
    </xf>
    <xf numFmtId="0" fontId="0" fillId="0" borderId="10" xfId="54" applyFont="1" applyFill="1" applyBorder="1" applyAlignment="1">
      <alignment horizontal="left" vertical="center" wrapText="1"/>
      <protection/>
    </xf>
    <xf numFmtId="0" fontId="12" fillId="0" borderId="10" xfId="53" applyFont="1" applyBorder="1" applyAlignment="1">
      <alignment horizontal="left" vertical="center" wrapText="1"/>
      <protection/>
    </xf>
    <xf numFmtId="0" fontId="6" fillId="33" borderId="16" xfId="53" applyFont="1" applyFill="1" applyBorder="1" applyAlignment="1">
      <alignment horizontal="center" vertical="center" wrapText="1"/>
      <protection/>
    </xf>
    <xf numFmtId="0" fontId="6" fillId="33" borderId="12" xfId="53" applyFont="1" applyFill="1" applyBorder="1" applyAlignment="1">
      <alignment horizontal="center" vertical="center"/>
      <protection/>
    </xf>
    <xf numFmtId="0" fontId="6" fillId="33" borderId="12" xfId="53" applyFont="1" applyFill="1" applyBorder="1" applyAlignment="1">
      <alignment horizontal="center" vertical="center" wrapText="1"/>
      <protection/>
    </xf>
    <xf numFmtId="0" fontId="6" fillId="33" borderId="54" xfId="53" applyFont="1" applyFill="1" applyBorder="1" applyAlignment="1">
      <alignment horizontal="center" vertical="center" wrapText="1"/>
      <protection/>
    </xf>
    <xf numFmtId="0" fontId="7" fillId="0" borderId="0" xfId="52" applyFont="1" applyAlignment="1">
      <alignment horizontal="left" vertical="center" wrapText="1"/>
      <protection/>
    </xf>
    <xf numFmtId="0" fontId="0" fillId="0" borderId="53" xfId="54" applyFont="1" applyBorder="1" applyAlignment="1">
      <alignment horizontal="center" vertical="center"/>
      <protection/>
    </xf>
    <xf numFmtId="0" fontId="9" fillId="41" borderId="0" xfId="0" applyFont="1" applyFill="1" applyAlignment="1">
      <alignment vertical="center" wrapText="1"/>
    </xf>
    <xf numFmtId="0" fontId="10" fillId="0" borderId="10" xfId="54" applyFont="1" applyFill="1" applyBorder="1" applyAlignment="1">
      <alignment horizontal="right" vertical="center" wrapText="1"/>
      <protection/>
    </xf>
    <xf numFmtId="0" fontId="0" fillId="0" borderId="0" xfId="0" applyFill="1" applyAlignment="1">
      <alignment/>
    </xf>
    <xf numFmtId="2" fontId="7" fillId="0" borderId="15" xfId="54" applyNumberFormat="1" applyFont="1" applyBorder="1" applyAlignment="1">
      <alignment horizontal="right" vertical="center"/>
      <protection/>
    </xf>
    <xf numFmtId="0" fontId="13" fillId="0" borderId="10" xfId="54" applyFont="1" applyBorder="1" applyAlignment="1">
      <alignment horizontal="right" vertical="center" wrapText="1"/>
      <protection/>
    </xf>
    <xf numFmtId="0" fontId="7" fillId="0" borderId="15" xfId="54" applyFont="1" applyBorder="1" applyAlignment="1">
      <alignment horizontal="right" vertical="center"/>
      <protection/>
    </xf>
    <xf numFmtId="0" fontId="10" fillId="0" borderId="10" xfId="54" applyFont="1" applyFill="1" applyBorder="1" applyAlignment="1">
      <alignment horizontal="center" vertical="center" wrapText="1"/>
      <protection/>
    </xf>
    <xf numFmtId="0" fontId="0" fillId="0" borderId="10" xfId="54" applyFont="1" applyFill="1" applyBorder="1" applyAlignment="1">
      <alignment horizontal="right" vertical="center"/>
      <protection/>
    </xf>
    <xf numFmtId="0" fontId="13" fillId="0" borderId="10" xfId="54" applyFont="1" applyFill="1" applyBorder="1" applyAlignment="1">
      <alignment horizontal="right" vertical="center" wrapText="1"/>
      <protection/>
    </xf>
    <xf numFmtId="2" fontId="7" fillId="0" borderId="15" xfId="54" applyNumberFormat="1" applyFont="1" applyBorder="1" applyAlignment="1">
      <alignment horizontal="right" vertical="center" wrapText="1"/>
      <protection/>
    </xf>
    <xf numFmtId="0" fontId="10" fillId="0" borderId="33" xfId="54" applyFont="1" applyFill="1" applyBorder="1" applyAlignment="1">
      <alignment vertical="center" wrapText="1"/>
      <protection/>
    </xf>
    <xf numFmtId="0" fontId="13" fillId="0" borderId="10" xfId="54" applyFont="1" applyFill="1" applyBorder="1" applyAlignment="1">
      <alignment horizontal="left" vertical="center" wrapText="1"/>
      <protection/>
    </xf>
    <xf numFmtId="0" fontId="13" fillId="0" borderId="10" xfId="54" applyFont="1" applyFill="1" applyBorder="1" applyAlignment="1">
      <alignment vertical="center" wrapText="1"/>
      <protection/>
    </xf>
    <xf numFmtId="0" fontId="13" fillId="0" borderId="15" xfId="54" applyFont="1" applyFill="1" applyBorder="1" applyAlignment="1">
      <alignment vertical="center" wrapText="1"/>
      <protection/>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0" fillId="42" borderId="0" xfId="0" applyFont="1" applyFill="1" applyAlignment="1">
      <alignment/>
    </xf>
    <xf numFmtId="0" fontId="0" fillId="43" borderId="10" xfId="54" applyFont="1" applyFill="1" applyBorder="1" applyAlignment="1">
      <alignment horizontal="right" vertical="center"/>
      <protection/>
    </xf>
    <xf numFmtId="3" fontId="7" fillId="0" borderId="10" xfId="54" applyNumberFormat="1" applyFont="1" applyBorder="1" applyAlignment="1">
      <alignment horizontal="right" vertical="center"/>
      <protection/>
    </xf>
    <xf numFmtId="3" fontId="0" fillId="0" borderId="10" xfId="54" applyNumberFormat="1" applyFont="1" applyBorder="1" applyAlignment="1">
      <alignment horizontal="right" vertical="center"/>
      <protection/>
    </xf>
    <xf numFmtId="0" fontId="7" fillId="0" borderId="20" xfId="0" applyFont="1" applyBorder="1" applyAlignment="1">
      <alignment horizontal="center" vertical="center" wrapText="1"/>
    </xf>
    <xf numFmtId="0" fontId="0" fillId="0" borderId="30" xfId="0" applyBorder="1" applyAlignment="1">
      <alignment horizontal="left" vertical="center" wrapText="1"/>
    </xf>
    <xf numFmtId="0" fontId="0" fillId="0" borderId="26" xfId="0" applyFont="1" applyBorder="1" applyAlignment="1">
      <alignment horizontal="left" vertical="center" wrapText="1"/>
    </xf>
    <xf numFmtId="0" fontId="7" fillId="0" borderId="21" xfId="0" applyFont="1" applyBorder="1" applyAlignment="1">
      <alignment horizontal="left" vertical="center" wrapText="1"/>
    </xf>
    <xf numFmtId="0" fontId="0" fillId="0" borderId="21"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left"/>
    </xf>
    <xf numFmtId="0" fontId="7" fillId="0" borderId="20" xfId="0" applyFont="1" applyBorder="1" applyAlignment="1">
      <alignment horizontal="left"/>
    </xf>
    <xf numFmtId="0" fontId="0" fillId="0" borderId="10" xfId="0" applyFont="1" applyBorder="1" applyAlignment="1">
      <alignment horizontal="left"/>
    </xf>
    <xf numFmtId="0" fontId="0" fillId="0" borderId="10" xfId="0" applyBorder="1" applyAlignment="1">
      <alignment/>
    </xf>
    <xf numFmtId="4" fontId="0" fillId="0" borderId="10" xfId="0" applyNumberFormat="1" applyFont="1" applyBorder="1" applyAlignment="1">
      <alignment horizontal="left"/>
    </xf>
    <xf numFmtId="8" fontId="0" fillId="0" borderId="55" xfId="53" applyNumberFormat="1" applyFont="1" applyBorder="1" applyAlignment="1">
      <alignment horizontal="center"/>
      <protection/>
    </xf>
    <xf numFmtId="8" fontId="0" fillId="0" borderId="56" xfId="53" applyNumberFormat="1" applyFont="1" applyBorder="1" applyAlignment="1">
      <alignment horizontal="center"/>
      <protection/>
    </xf>
    <xf numFmtId="8" fontId="0" fillId="0" borderId="57" xfId="53" applyNumberFormat="1" applyFont="1" applyBorder="1" applyAlignment="1">
      <alignment horizontal="center"/>
      <protection/>
    </xf>
    <xf numFmtId="8" fontId="0" fillId="0" borderId="58" xfId="53" applyNumberFormat="1" applyFont="1" applyBorder="1" applyAlignment="1">
      <alignment horizontal="center"/>
      <protection/>
    </xf>
    <xf numFmtId="6" fontId="0" fillId="0" borderId="19" xfId="53" applyNumberFormat="1" applyFont="1" applyBorder="1" applyAlignment="1">
      <alignment horizontal="center"/>
      <protection/>
    </xf>
    <xf numFmtId="8" fontId="0" fillId="0" borderId="59" xfId="53" applyNumberFormat="1" applyFont="1" applyBorder="1" applyAlignment="1">
      <alignment horizontal="center"/>
      <protection/>
    </xf>
    <xf numFmtId="0" fontId="9" fillId="0" borderId="11" xfId="53" applyFont="1" applyBorder="1">
      <alignment/>
      <protection/>
    </xf>
    <xf numFmtId="0" fontId="9" fillId="0" borderId="10" xfId="53" applyFont="1" applyBorder="1">
      <alignment/>
      <protection/>
    </xf>
    <xf numFmtId="0" fontId="9" fillId="0" borderId="12" xfId="53" applyFont="1" applyBorder="1">
      <alignment/>
      <protection/>
    </xf>
    <xf numFmtId="3" fontId="0" fillId="0" borderId="10" xfId="0" applyNumberFormat="1" applyFont="1" applyFill="1" applyBorder="1" applyAlignment="1">
      <alignment horizontal="left" vertical="center" wrapText="1"/>
    </xf>
    <xf numFmtId="3" fontId="0" fillId="0" borderId="26"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7" fillId="0" borderId="21" xfId="0" applyNumberFormat="1" applyFont="1" applyBorder="1" applyAlignment="1">
      <alignment horizontal="left" vertical="center" wrapText="1"/>
    </xf>
    <xf numFmtId="3" fontId="0" fillId="0" borderId="27" xfId="0" applyNumberFormat="1" applyFont="1" applyBorder="1" applyAlignment="1">
      <alignment horizontal="left" vertical="center" wrapText="1"/>
    </xf>
    <xf numFmtId="3" fontId="0" fillId="0" borderId="10" xfId="0" applyNumberFormat="1" applyFont="1" applyBorder="1" applyAlignment="1">
      <alignment horizontal="left" vertical="center" wrapText="1"/>
    </xf>
    <xf numFmtId="3" fontId="7" fillId="0" borderId="10" xfId="0" applyNumberFormat="1" applyFont="1" applyFill="1" applyBorder="1" applyAlignment="1">
      <alignment horizontal="left" vertical="center" wrapText="1"/>
    </xf>
    <xf numFmtId="3" fontId="0" fillId="0" borderId="20" xfId="0" applyNumberFormat="1" applyFont="1" applyBorder="1" applyAlignment="1">
      <alignment horizontal="left"/>
    </xf>
    <xf numFmtId="3" fontId="7" fillId="0" borderId="20" xfId="0" applyNumberFormat="1" applyFont="1" applyBorder="1" applyAlignment="1">
      <alignment horizontal="left"/>
    </xf>
    <xf numFmtId="3" fontId="0" fillId="0" borderId="10" xfId="0" applyNumberFormat="1" applyFont="1" applyBorder="1" applyAlignment="1">
      <alignment horizontal="left"/>
    </xf>
    <xf numFmtId="0" fontId="7" fillId="0" borderId="10" xfId="0" applyNumberFormat="1" applyFont="1" applyFill="1" applyBorder="1" applyAlignment="1">
      <alignment horizontal="left" vertical="center"/>
    </xf>
    <xf numFmtId="4" fontId="7"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4" fontId="0" fillId="0" borderId="10" xfId="0" applyNumberFormat="1" applyFont="1" applyFill="1" applyBorder="1" applyAlignment="1">
      <alignment horizontal="left" vertical="center"/>
    </xf>
    <xf numFmtId="4" fontId="0"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7" fillId="0" borderId="10" xfId="0" applyFont="1" applyBorder="1" applyAlignment="1">
      <alignment horizontal="left"/>
    </xf>
    <xf numFmtId="4" fontId="7" fillId="0" borderId="10" xfId="0" applyNumberFormat="1" applyFont="1" applyBorder="1" applyAlignment="1">
      <alignment horizontal="left"/>
    </xf>
    <xf numFmtId="4" fontId="0" fillId="0" borderId="55" xfId="53" applyNumberFormat="1" applyFont="1" applyBorder="1" applyAlignment="1">
      <alignment horizontal="center"/>
      <protection/>
    </xf>
    <xf numFmtId="4" fontId="0" fillId="0" borderId="56" xfId="53" applyNumberFormat="1" applyFont="1" applyBorder="1" applyAlignment="1">
      <alignment horizontal="center"/>
      <protection/>
    </xf>
    <xf numFmtId="4" fontId="0" fillId="0" borderId="57" xfId="53" applyNumberFormat="1" applyFont="1" applyBorder="1" applyAlignment="1">
      <alignment horizontal="center"/>
      <protection/>
    </xf>
    <xf numFmtId="4" fontId="0" fillId="0" borderId="58" xfId="53" applyNumberFormat="1" applyFont="1" applyBorder="1" applyAlignment="1">
      <alignment horizontal="center"/>
      <protection/>
    </xf>
    <xf numFmtId="4" fontId="0" fillId="0" borderId="59" xfId="53" applyNumberFormat="1" applyFont="1" applyBorder="1" applyAlignment="1">
      <alignment horizontal="center"/>
      <protection/>
    </xf>
    <xf numFmtId="4" fontId="0" fillId="0" borderId="19" xfId="53" applyNumberFormat="1" applyFont="1" applyBorder="1" applyAlignment="1">
      <alignment horizontal="center"/>
      <protection/>
    </xf>
    <xf numFmtId="0" fontId="59" fillId="0" borderId="0" xfId="53" applyFont="1">
      <alignment/>
      <protection/>
    </xf>
    <xf numFmtId="3" fontId="0" fillId="0" borderId="10" xfId="52" applyNumberFormat="1" applyFont="1" applyFill="1" applyBorder="1" applyAlignment="1">
      <alignment horizontal="left" vertical="center" wrapText="1"/>
      <protection/>
    </xf>
    <xf numFmtId="10" fontId="0" fillId="0" borderId="10" xfId="52" applyNumberFormat="1" applyFont="1" applyFill="1" applyBorder="1" applyAlignment="1">
      <alignment horizontal="left" vertical="center" wrapText="1"/>
      <protection/>
    </xf>
    <xf numFmtId="3" fontId="7" fillId="0" borderId="10" xfId="52" applyNumberFormat="1" applyFont="1" applyFill="1" applyBorder="1" applyAlignment="1">
      <alignment horizontal="left" vertical="center" wrapText="1"/>
      <protection/>
    </xf>
    <xf numFmtId="0" fontId="10" fillId="0" borderId="33" xfId="54" applyFont="1" applyFill="1" applyBorder="1" applyAlignment="1">
      <alignment horizontal="right" vertical="center" wrapText="1"/>
      <protection/>
    </xf>
    <xf numFmtId="0" fontId="7" fillId="0" borderId="10" xfId="54" applyFont="1" applyFill="1" applyBorder="1" applyAlignment="1">
      <alignment horizontal="right" vertical="center" wrapText="1"/>
      <protection/>
    </xf>
    <xf numFmtId="0" fontId="7" fillId="0" borderId="0" xfId="54" applyFont="1" applyBorder="1" applyAlignment="1">
      <alignment horizontal="right" vertical="center"/>
      <protection/>
    </xf>
    <xf numFmtId="0" fontId="0" fillId="0" borderId="10" xfId="54" applyFont="1" applyFill="1" applyBorder="1" applyAlignment="1">
      <alignment horizontal="left" vertical="center" wrapText="1"/>
      <protection/>
    </xf>
    <xf numFmtId="0" fontId="0" fillId="0" borderId="10" xfId="54" applyFont="1" applyBorder="1" applyAlignment="1">
      <alignment horizontal="left" vertical="center" wrapText="1"/>
      <protection/>
    </xf>
    <xf numFmtId="3" fontId="0" fillId="0" borderId="10"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0" fillId="0" borderId="26"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0" fillId="0" borderId="60" xfId="0" applyNumberFormat="1" applyFont="1" applyBorder="1" applyAlignment="1">
      <alignment horizontal="right" vertical="center" wrapText="1"/>
    </xf>
    <xf numFmtId="3" fontId="0" fillId="0" borderId="61" xfId="0" applyNumberFormat="1" applyFont="1" applyBorder="1" applyAlignment="1">
      <alignment horizontal="right" vertical="center" wrapText="1"/>
    </xf>
    <xf numFmtId="3" fontId="0" fillId="0" borderId="20" xfId="0" applyNumberFormat="1" applyFont="1" applyBorder="1" applyAlignment="1">
      <alignment horizontal="left" vertical="center" wrapText="1"/>
    </xf>
    <xf numFmtId="3" fontId="7" fillId="0" borderId="20" xfId="0" applyNumberFormat="1" applyFont="1" applyBorder="1" applyAlignment="1">
      <alignment horizontal="left" vertical="center" wrapText="1"/>
    </xf>
    <xf numFmtId="3" fontId="0" fillId="0" borderId="10" xfId="0" applyNumberFormat="1" applyFont="1" applyBorder="1" applyAlignment="1">
      <alignment horizontal="left" vertical="center" wrapText="1"/>
    </xf>
    <xf numFmtId="3" fontId="7" fillId="0" borderId="10" xfId="0" applyNumberFormat="1" applyFont="1" applyBorder="1" applyAlignment="1">
      <alignment horizontal="left" vertical="center" wrapText="1"/>
    </xf>
    <xf numFmtId="0" fontId="0" fillId="0" borderId="20" xfId="0" applyFont="1" applyBorder="1" applyAlignment="1">
      <alignment horizontal="left" vertical="center" wrapText="1"/>
    </xf>
    <xf numFmtId="0" fontId="7"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3" fontId="0" fillId="0" borderId="26"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0" fontId="0" fillId="0" borderId="10" xfId="0" applyFont="1" applyBorder="1" applyAlignment="1">
      <alignment/>
    </xf>
    <xf numFmtId="0" fontId="7"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xf>
    <xf numFmtId="4" fontId="7" fillId="0" borderId="10" xfId="0" applyNumberFormat="1" applyFont="1" applyBorder="1" applyAlignment="1">
      <alignment horizontal="left" vertical="center"/>
    </xf>
    <xf numFmtId="4" fontId="0" fillId="0" borderId="10" xfId="42" applyNumberFormat="1" applyFont="1" applyBorder="1" applyAlignment="1">
      <alignment horizontal="left" vertical="center"/>
    </xf>
    <xf numFmtId="0" fontId="0" fillId="0" borderId="10" xfId="0" applyFont="1" applyBorder="1" applyAlignment="1">
      <alignment horizontal="left" vertical="center"/>
    </xf>
    <xf numFmtId="4" fontId="0" fillId="0" borderId="10" xfId="0" applyNumberFormat="1" applyFont="1" applyBorder="1" applyAlignment="1">
      <alignment horizontal="left" vertical="center"/>
    </xf>
    <xf numFmtId="0" fontId="7" fillId="0" borderId="10" xfId="0" applyFont="1" applyBorder="1" applyAlignment="1">
      <alignment horizontal="left" vertical="center" wrapText="1"/>
    </xf>
    <xf numFmtId="3" fontId="7" fillId="0" borderId="10" xfId="0" applyNumberFormat="1" applyFont="1" applyBorder="1" applyAlignment="1">
      <alignment horizontal="left" vertical="center"/>
    </xf>
    <xf numFmtId="4" fontId="0" fillId="0" borderId="10" xfId="0" applyNumberFormat="1" applyFont="1" applyBorder="1" applyAlignment="1">
      <alignment horizontal="left" vertical="center"/>
    </xf>
    <xf numFmtId="1" fontId="7" fillId="0" borderId="10" xfId="0" applyNumberFormat="1" applyFont="1" applyBorder="1" applyAlignment="1">
      <alignment horizontal="left" vertical="center"/>
    </xf>
    <xf numFmtId="43" fontId="0" fillId="0" borderId="57" xfId="42" applyFont="1" applyBorder="1" applyAlignment="1">
      <alignment horizontal="center"/>
    </xf>
    <xf numFmtId="43" fontId="0" fillId="0" borderId="58" xfId="42" applyFont="1" applyBorder="1" applyAlignment="1">
      <alignment horizontal="center"/>
    </xf>
    <xf numFmtId="43" fontId="0" fillId="0" borderId="59" xfId="42" applyFont="1" applyFill="1" applyBorder="1" applyAlignment="1">
      <alignment horizontal="center"/>
    </xf>
    <xf numFmtId="43" fontId="0" fillId="0" borderId="19" xfId="42" applyFont="1" applyFill="1" applyBorder="1" applyAlignment="1">
      <alignment horizontal="center"/>
    </xf>
    <xf numFmtId="43" fontId="0" fillId="0" borderId="55" xfId="42" applyFont="1" applyBorder="1" applyAlignment="1">
      <alignment horizontal="center"/>
    </xf>
    <xf numFmtId="43" fontId="0" fillId="0" borderId="56" xfId="42" applyFont="1" applyBorder="1" applyAlignment="1">
      <alignment horizontal="center"/>
    </xf>
    <xf numFmtId="10" fontId="7" fillId="0" borderId="15" xfId="54" applyNumberFormat="1" applyFont="1" applyBorder="1" applyAlignment="1">
      <alignment horizontal="right" vertical="center"/>
      <protection/>
    </xf>
    <xf numFmtId="10" fontId="7" fillId="0" borderId="15" xfId="54" applyNumberFormat="1" applyFont="1" applyBorder="1" applyAlignment="1">
      <alignment horizontal="right" vertical="center" wrapText="1"/>
      <protection/>
    </xf>
    <xf numFmtId="0" fontId="13" fillId="0" borderId="15" xfId="54" applyFont="1" applyBorder="1" applyAlignment="1">
      <alignment horizontal="right" vertical="center" wrapText="1"/>
      <protection/>
    </xf>
    <xf numFmtId="10" fontId="7" fillId="0" borderId="15" xfId="54" applyNumberFormat="1" applyFont="1" applyFill="1" applyBorder="1" applyAlignment="1">
      <alignment horizontal="right" vertical="center" wrapText="1"/>
      <protection/>
    </xf>
    <xf numFmtId="0" fontId="13" fillId="0" borderId="15" xfId="54" applyFont="1" applyBorder="1" applyAlignment="1">
      <alignment horizontal="right" vertical="center"/>
      <protection/>
    </xf>
    <xf numFmtId="3" fontId="10" fillId="0" borderId="10" xfId="54" applyNumberFormat="1" applyFont="1" applyBorder="1" applyAlignment="1">
      <alignment horizontal="right" vertical="center" wrapText="1"/>
      <protection/>
    </xf>
    <xf numFmtId="3" fontId="7" fillId="0" borderId="10" xfId="54" applyNumberFormat="1" applyFont="1" applyBorder="1" applyAlignment="1">
      <alignment horizontal="right" vertical="center" wrapText="1"/>
      <protection/>
    </xf>
    <xf numFmtId="3" fontId="7" fillId="43" borderId="10" xfId="54" applyNumberFormat="1" applyFont="1" applyFill="1" applyBorder="1" applyAlignment="1">
      <alignment horizontal="right" vertical="center" wrapText="1"/>
      <protection/>
    </xf>
    <xf numFmtId="3" fontId="7" fillId="43" borderId="10" xfId="54" applyNumberFormat="1" applyFont="1" applyFill="1" applyBorder="1" applyAlignment="1">
      <alignment horizontal="right" vertical="center"/>
      <protection/>
    </xf>
    <xf numFmtId="3" fontId="0" fillId="43" borderId="10" xfId="54" applyNumberFormat="1" applyFont="1" applyFill="1" applyBorder="1" applyAlignment="1">
      <alignment horizontal="right" vertical="center"/>
      <protection/>
    </xf>
    <xf numFmtId="3" fontId="10"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3" fontId="7" fillId="0" borderId="26"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3" fontId="0" fillId="0" borderId="20" xfId="0" applyNumberFormat="1" applyFont="1" applyBorder="1" applyAlignment="1">
      <alignment horizontal="left" vertical="center"/>
    </xf>
    <xf numFmtId="3" fontId="0" fillId="0" borderId="10" xfId="0" applyNumberFormat="1" applyFont="1" applyBorder="1" applyAlignment="1">
      <alignment horizontal="left" vertical="center"/>
    </xf>
    <xf numFmtId="3" fontId="7" fillId="0" borderId="20" xfId="0" applyNumberFormat="1" applyFont="1" applyBorder="1" applyAlignment="1">
      <alignment horizontal="left" vertical="center"/>
    </xf>
    <xf numFmtId="3" fontId="0" fillId="43" borderId="20" xfId="0" applyNumberFormat="1" applyFont="1" applyFill="1" applyBorder="1" applyAlignment="1">
      <alignment horizontal="left" vertical="center"/>
    </xf>
    <xf numFmtId="3" fontId="7" fillId="43" borderId="20" xfId="0" applyNumberFormat="1" applyFont="1" applyFill="1" applyBorder="1" applyAlignment="1">
      <alignment horizontal="left" vertical="center"/>
    </xf>
    <xf numFmtId="3" fontId="0" fillId="43" borderId="21" xfId="0" applyNumberFormat="1" applyFont="1" applyFill="1" applyBorder="1" applyAlignment="1">
      <alignment horizontal="right" vertical="center" wrapText="1"/>
    </xf>
    <xf numFmtId="3" fontId="7" fillId="43" borderId="21" xfId="0" applyNumberFormat="1" applyFont="1" applyFill="1" applyBorder="1" applyAlignment="1">
      <alignment horizontal="right" vertical="center" wrapText="1"/>
    </xf>
    <xf numFmtId="3" fontId="0" fillId="43" borderId="27" xfId="0" applyNumberFormat="1" applyFont="1" applyFill="1" applyBorder="1" applyAlignment="1">
      <alignment horizontal="right" vertical="center" wrapText="1"/>
    </xf>
    <xf numFmtId="3" fontId="7" fillId="43" borderId="27" xfId="0" applyNumberFormat="1" applyFont="1" applyFill="1" applyBorder="1" applyAlignment="1">
      <alignment horizontal="right" vertical="center" wrapText="1"/>
    </xf>
    <xf numFmtId="3" fontId="0" fillId="43" borderId="26" xfId="0" applyNumberFormat="1" applyFont="1" applyFill="1" applyBorder="1" applyAlignment="1">
      <alignment horizontal="right" vertical="center" wrapText="1"/>
    </xf>
    <xf numFmtId="3" fontId="7" fillId="43" borderId="26" xfId="0" applyNumberFormat="1" applyFont="1" applyFill="1" applyBorder="1" applyAlignment="1">
      <alignment horizontal="right" vertical="center" wrapText="1"/>
    </xf>
    <xf numFmtId="0" fontId="7" fillId="43" borderId="10" xfId="54" applyFont="1" applyFill="1" applyBorder="1" applyAlignment="1">
      <alignment horizontal="right" vertical="center"/>
      <protection/>
    </xf>
    <xf numFmtId="0" fontId="0" fillId="43" borderId="10" xfId="54" applyFont="1" applyFill="1" applyBorder="1" applyAlignment="1">
      <alignment horizontal="right" vertical="center"/>
      <protection/>
    </xf>
    <xf numFmtId="10" fontId="7" fillId="43" borderId="15" xfId="54" applyNumberFormat="1" applyFont="1" applyFill="1" applyBorder="1" applyAlignment="1">
      <alignment horizontal="right" vertical="center" wrapText="1"/>
      <protection/>
    </xf>
    <xf numFmtId="0" fontId="13" fillId="43" borderId="15" xfId="54" applyFont="1" applyFill="1" applyBorder="1" applyAlignment="1">
      <alignment horizontal="right" vertical="center"/>
      <protection/>
    </xf>
    <xf numFmtId="0" fontId="13" fillId="0" borderId="15" xfId="54" applyFont="1" applyFill="1" applyBorder="1" applyAlignment="1">
      <alignment horizontal="right" vertical="center"/>
      <protection/>
    </xf>
    <xf numFmtId="0" fontId="13" fillId="0" borderId="15" xfId="54" applyFont="1" applyFill="1" applyBorder="1" applyAlignment="1">
      <alignment horizontal="right" vertical="center" wrapText="1"/>
      <protection/>
    </xf>
    <xf numFmtId="0" fontId="0" fillId="0" borderId="26" xfId="0" applyBorder="1" applyAlignment="1">
      <alignment horizontal="center" vertical="center" wrapText="1"/>
    </xf>
    <xf numFmtId="0" fontId="0" fillId="0" borderId="10" xfId="0" applyBorder="1" applyAlignment="1">
      <alignment horizontal="left" vertical="center"/>
    </xf>
    <xf numFmtId="4" fontId="0" fillId="0" borderId="10" xfId="0" applyNumberFormat="1" applyBorder="1" applyAlignment="1">
      <alignment horizontal="left" vertical="center"/>
    </xf>
    <xf numFmtId="0" fontId="0" fillId="0" borderId="10" xfId="0" applyBorder="1" applyAlignment="1">
      <alignment horizontal="left" vertical="center" wrapText="1"/>
    </xf>
    <xf numFmtId="4" fontId="0" fillId="0" borderId="57" xfId="53" applyNumberFormat="1" applyFont="1" applyBorder="1" applyAlignment="1">
      <alignment horizontal="center" vertical="center"/>
      <protection/>
    </xf>
    <xf numFmtId="4" fontId="0" fillId="0" borderId="58" xfId="53" applyNumberFormat="1" applyFont="1" applyBorder="1" applyAlignment="1">
      <alignment horizontal="center" vertical="center"/>
      <protection/>
    </xf>
    <xf numFmtId="4" fontId="0" fillId="0" borderId="59" xfId="53" applyNumberFormat="1" applyFont="1" applyBorder="1" applyAlignment="1">
      <alignment horizontal="center" vertical="center"/>
      <protection/>
    </xf>
    <xf numFmtId="4" fontId="0" fillId="0" borderId="19" xfId="53" applyNumberFormat="1" applyFont="1" applyBorder="1" applyAlignment="1">
      <alignment horizontal="center" vertical="center"/>
      <protection/>
    </xf>
    <xf numFmtId="4" fontId="0" fillId="0" borderId="55" xfId="53" applyNumberFormat="1" applyFont="1" applyBorder="1" applyAlignment="1">
      <alignment horizontal="center"/>
      <protection/>
    </xf>
    <xf numFmtId="0" fontId="0" fillId="0" borderId="56" xfId="53" applyFont="1" applyBorder="1" applyAlignment="1">
      <alignment horizontal="center"/>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3" fontId="9" fillId="0" borderId="10" xfId="52" applyNumberFormat="1" applyFont="1" applyFill="1" applyBorder="1" applyAlignment="1">
      <alignment vertical="center" wrapText="1"/>
      <protection/>
    </xf>
    <xf numFmtId="1" fontId="0" fillId="0" borderId="10" xfId="0" applyNumberFormat="1" applyFont="1" applyFill="1" applyBorder="1" applyAlignment="1">
      <alignment horizontal="left" vertical="center"/>
    </xf>
    <xf numFmtId="1" fontId="0" fillId="0" borderId="10" xfId="0" applyNumberFormat="1" applyFont="1" applyBorder="1" applyAlignment="1">
      <alignment horizontal="left" vertical="center"/>
    </xf>
    <xf numFmtId="3" fontId="0" fillId="0" borderId="10" xfId="0" applyNumberFormat="1" applyBorder="1" applyAlignment="1">
      <alignment horizontal="left" vertical="center"/>
    </xf>
    <xf numFmtId="3" fontId="0" fillId="0" borderId="10" xfId="0" applyNumberFormat="1" applyFont="1" applyBorder="1" applyAlignment="1">
      <alignment horizontal="left" vertical="center"/>
    </xf>
    <xf numFmtId="0" fontId="0" fillId="0" borderId="10" xfId="0" applyBorder="1" applyAlignment="1">
      <alignment horizontal="left"/>
    </xf>
    <xf numFmtId="0" fontId="0" fillId="0" borderId="21" xfId="0" applyFont="1" applyBorder="1" applyAlignment="1">
      <alignment horizontal="left" vertical="center" wrapText="1"/>
    </xf>
    <xf numFmtId="0" fontId="0" fillId="0" borderId="10" xfId="0" applyFont="1" applyFill="1" applyBorder="1" applyAlignment="1">
      <alignment horizontal="left" vertical="center" wrapText="1"/>
    </xf>
    <xf numFmtId="0" fontId="0" fillId="43" borderId="10" xfId="54" applyFont="1" applyFill="1" applyBorder="1" applyAlignment="1">
      <alignment horizontal="center" vertical="center" wrapText="1"/>
      <protection/>
    </xf>
    <xf numFmtId="0" fontId="0" fillId="43" borderId="10" xfId="54" applyFont="1" applyFill="1" applyBorder="1" applyAlignment="1" quotePrefix="1">
      <alignment horizontal="center" vertical="center" wrapText="1"/>
      <protection/>
    </xf>
    <xf numFmtId="0" fontId="10" fillId="43" borderId="10" xfId="54" applyFont="1" applyFill="1" applyBorder="1" applyAlignment="1">
      <alignment horizontal="center" vertical="center" wrapText="1"/>
      <protection/>
    </xf>
    <xf numFmtId="3" fontId="0" fillId="43" borderId="10" xfId="54" applyNumberFormat="1" applyFont="1" applyFill="1" applyBorder="1" applyAlignment="1">
      <alignment horizontal="right" vertical="center" wrapText="1"/>
      <protection/>
    </xf>
    <xf numFmtId="3" fontId="0" fillId="43" borderId="10" xfId="54" applyNumberFormat="1" applyFont="1" applyFill="1" applyBorder="1" applyAlignment="1" quotePrefix="1">
      <alignment horizontal="right" vertical="center" wrapText="1"/>
      <protection/>
    </xf>
    <xf numFmtId="0" fontId="0" fillId="43" borderId="10" xfId="54" applyFont="1" applyFill="1" applyBorder="1" applyAlignment="1">
      <alignment horizontal="right" vertical="center" wrapText="1"/>
      <protection/>
    </xf>
    <xf numFmtId="0" fontId="0" fillId="43" borderId="10" xfId="54" applyFont="1" applyFill="1" applyBorder="1" applyAlignment="1" quotePrefix="1">
      <alignment horizontal="right" vertical="center" wrapText="1"/>
      <protection/>
    </xf>
    <xf numFmtId="0" fontId="10" fillId="43" borderId="10" xfId="54" applyFont="1" applyFill="1" applyBorder="1" applyAlignment="1">
      <alignment horizontal="right" vertical="center" wrapText="1"/>
      <protection/>
    </xf>
    <xf numFmtId="3" fontId="10" fillId="43" borderId="10" xfId="54" applyNumberFormat="1" applyFont="1" applyFill="1" applyBorder="1" applyAlignment="1">
      <alignment horizontal="right" vertical="center" wrapText="1"/>
      <protection/>
    </xf>
    <xf numFmtId="3" fontId="0" fillId="43" borderId="10" xfId="0" applyNumberFormat="1" applyFont="1" applyFill="1" applyBorder="1" applyAlignment="1">
      <alignment horizontal="right" vertical="center" wrapText="1"/>
    </xf>
    <xf numFmtId="0" fontId="0" fillId="0" borderId="10" xfId="0" applyFont="1" applyBorder="1" applyAlignment="1">
      <alignment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4" fillId="0" borderId="10" xfId="54" applyFont="1" applyBorder="1" applyAlignment="1">
      <alignment horizontal="center"/>
      <protection/>
    </xf>
    <xf numFmtId="0" fontId="0" fillId="0" borderId="63" xfId="0"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0" xfId="54" applyFont="1" applyFill="1" applyBorder="1" applyAlignment="1">
      <alignment horizontal="justify" vertical="center" wrapText="1"/>
      <protection/>
    </xf>
    <xf numFmtId="0" fontId="4" fillId="0" borderId="66" xfId="54" applyFont="1" applyBorder="1" applyAlignment="1">
      <alignment horizontal="center" vertical="center"/>
      <protection/>
    </xf>
    <xf numFmtId="0" fontId="4" fillId="0" borderId="20" xfId="54" applyFont="1" applyBorder="1" applyAlignment="1">
      <alignment horizontal="center" vertical="center"/>
      <protection/>
    </xf>
    <xf numFmtId="0" fontId="4" fillId="0" borderId="67" xfId="54" applyFont="1" applyBorder="1" applyAlignment="1">
      <alignment horizontal="center" vertical="center" wrapText="1"/>
      <protection/>
    </xf>
    <xf numFmtId="0" fontId="4" fillId="0" borderId="68" xfId="54" applyFont="1" applyBorder="1" applyAlignment="1">
      <alignment horizontal="center" vertical="center" wrapText="1"/>
      <protection/>
    </xf>
    <xf numFmtId="0" fontId="4" fillId="0" borderId="69" xfId="54" applyFont="1" applyBorder="1" applyAlignment="1">
      <alignment horizontal="center" vertical="center" wrapText="1"/>
      <protection/>
    </xf>
    <xf numFmtId="0" fontId="4" fillId="0" borderId="38" xfId="54" applyFont="1" applyBorder="1" applyAlignment="1">
      <alignment horizontal="center" vertical="center" wrapText="1"/>
      <protection/>
    </xf>
    <xf numFmtId="0" fontId="4" fillId="0" borderId="67" xfId="54" applyFont="1" applyFill="1" applyBorder="1" applyAlignment="1">
      <alignment horizontal="center" vertical="center" wrapText="1"/>
      <protection/>
    </xf>
    <xf numFmtId="0" fontId="4" fillId="0" borderId="48" xfId="54" applyFont="1" applyFill="1" applyBorder="1" applyAlignment="1">
      <alignment horizontal="center" vertical="center" wrapText="1"/>
      <protection/>
    </xf>
    <xf numFmtId="0" fontId="4" fillId="0" borderId="41" xfId="54" applyFont="1" applyFill="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63"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14" fillId="0" borderId="70" xfId="54" applyFont="1" applyBorder="1" applyAlignment="1">
      <alignment horizontal="center" vertical="center" wrapText="1"/>
      <protection/>
    </xf>
    <xf numFmtId="0" fontId="14" fillId="0" borderId="64" xfId="54" applyFont="1" applyBorder="1" applyAlignment="1">
      <alignment horizontal="center" vertical="center" wrapText="1"/>
      <protection/>
    </xf>
    <xf numFmtId="0" fontId="14" fillId="0" borderId="65" xfId="54" applyFont="1" applyBorder="1" applyAlignment="1">
      <alignment horizontal="center" vertical="center" wrapText="1"/>
      <protection/>
    </xf>
    <xf numFmtId="9" fontId="0" fillId="0" borderId="63" xfId="54" applyNumberFormat="1" applyFont="1" applyBorder="1" applyAlignment="1">
      <alignment horizontal="right" vertical="center" wrapText="1"/>
      <protection/>
    </xf>
    <xf numFmtId="0" fontId="0" fillId="0" borderId="33" xfId="54" applyFont="1" applyBorder="1" applyAlignment="1">
      <alignment horizontal="right" vertical="center" wrapText="1"/>
      <protection/>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33" xfId="0" applyFont="1" applyBorder="1" applyAlignment="1">
      <alignment horizontal="left" vertical="center" wrapText="1"/>
    </xf>
    <xf numFmtId="0" fontId="0" fillId="0" borderId="63"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7" fillId="33" borderId="70" xfId="54" applyFont="1" applyFill="1" applyBorder="1" applyAlignment="1">
      <alignment horizontal="center" vertical="center"/>
      <protection/>
    </xf>
    <xf numFmtId="0" fontId="7" fillId="33" borderId="64" xfId="54" applyFont="1" applyFill="1" applyBorder="1" applyAlignment="1">
      <alignment horizontal="center" vertical="center"/>
      <protection/>
    </xf>
    <xf numFmtId="0" fontId="7" fillId="33" borderId="65" xfId="54" applyFont="1" applyFill="1" applyBorder="1" applyAlignment="1">
      <alignment horizontal="center" vertical="center"/>
      <protection/>
    </xf>
    <xf numFmtId="0" fontId="0" fillId="0" borderId="17" xfId="54" applyFont="1" applyBorder="1" applyAlignment="1">
      <alignment horizontal="center" vertical="center"/>
      <protection/>
    </xf>
    <xf numFmtId="0" fontId="0" fillId="0" borderId="17" xfId="54" applyFont="1" applyBorder="1" applyAlignment="1">
      <alignment horizontal="center" vertical="center"/>
      <protection/>
    </xf>
    <xf numFmtId="0" fontId="0" fillId="0" borderId="17" xfId="54" applyFont="1" applyBorder="1" applyAlignment="1">
      <alignment horizontal="center" vertical="center" wrapText="1"/>
      <protection/>
    </xf>
    <xf numFmtId="0" fontId="0" fillId="0" borderId="18" xfId="54" applyFont="1" applyBorder="1" applyAlignment="1">
      <alignment horizontal="center" vertical="center"/>
      <protection/>
    </xf>
    <xf numFmtId="0" fontId="0" fillId="0" borderId="71" xfId="54" applyFont="1" applyBorder="1" applyAlignment="1">
      <alignment horizontal="center" vertical="center"/>
      <protection/>
    </xf>
    <xf numFmtId="0" fontId="0" fillId="0" borderId="71" xfId="0" applyBorder="1" applyAlignment="1">
      <alignment horizontal="center" vertical="center"/>
    </xf>
    <xf numFmtId="0" fontId="0" fillId="0" borderId="53" xfId="0" applyBorder="1" applyAlignment="1">
      <alignment horizontal="center" vertical="center"/>
    </xf>
    <xf numFmtId="0" fontId="0" fillId="0" borderId="18" xfId="54" applyFont="1" applyBorder="1" applyAlignment="1">
      <alignment horizontal="center" vertical="center"/>
      <protection/>
    </xf>
    <xf numFmtId="0" fontId="0" fillId="0" borderId="71" xfId="54" applyFont="1" applyBorder="1" applyAlignment="1">
      <alignment horizontal="center" vertical="center"/>
      <protection/>
    </xf>
    <xf numFmtId="0" fontId="0" fillId="0" borderId="53" xfId="54" applyFont="1" applyBorder="1" applyAlignment="1">
      <alignment horizontal="center" vertical="center"/>
      <protection/>
    </xf>
    <xf numFmtId="0" fontId="0" fillId="0" borderId="63" xfId="54" applyFont="1" applyFill="1" applyBorder="1" applyAlignment="1">
      <alignment horizontal="left" vertical="center" wrapText="1"/>
      <protection/>
    </xf>
    <xf numFmtId="0" fontId="0" fillId="0" borderId="64" xfId="54" applyFont="1" applyFill="1" applyBorder="1" applyAlignment="1">
      <alignment horizontal="left" vertical="center" wrapText="1"/>
      <protection/>
    </xf>
    <xf numFmtId="0" fontId="0" fillId="0" borderId="33" xfId="54" applyFont="1" applyFill="1" applyBorder="1" applyAlignment="1">
      <alignment horizontal="left" vertical="center" wrapText="1"/>
      <protection/>
    </xf>
    <xf numFmtId="0" fontId="0" fillId="0" borderId="53" xfId="54" applyFont="1" applyBorder="1" applyAlignment="1">
      <alignment horizontal="center" vertical="center"/>
      <protection/>
    </xf>
    <xf numFmtId="0" fontId="0" fillId="0" borderId="63" xfId="0" applyFont="1" applyBorder="1" applyAlignment="1">
      <alignment horizontal="left" vertical="center" wrapText="1"/>
    </xf>
    <xf numFmtId="0" fontId="0" fillId="0" borderId="33" xfId="0" applyFont="1" applyBorder="1" applyAlignment="1">
      <alignment horizontal="left" vertical="center" wrapText="1"/>
    </xf>
    <xf numFmtId="0" fontId="4" fillId="0" borderId="0" xfId="54" applyFont="1" applyAlignment="1">
      <alignment horizontal="left" vertical="center" wrapText="1"/>
      <protection/>
    </xf>
    <xf numFmtId="0" fontId="6" fillId="0" borderId="0" xfId="54" applyFont="1" applyBorder="1" applyAlignment="1">
      <alignment horizontal="center" vertical="center"/>
      <protection/>
    </xf>
    <xf numFmtId="0" fontId="6" fillId="0" borderId="50" xfId="54" applyFont="1" applyBorder="1" applyAlignment="1">
      <alignment horizontal="center" vertical="center"/>
      <protection/>
    </xf>
    <xf numFmtId="0" fontId="6" fillId="0" borderId="0" xfId="54" applyFont="1" applyAlignment="1">
      <alignment horizontal="center" vertical="center"/>
      <protection/>
    </xf>
    <xf numFmtId="0" fontId="7" fillId="0" borderId="0" xfId="54" applyFont="1" applyFill="1" applyBorder="1" applyAlignment="1">
      <alignment horizontal="justify" vertical="center" wrapText="1"/>
      <protection/>
    </xf>
    <xf numFmtId="0" fontId="0" fillId="0" borderId="10" xfId="54" applyFont="1" applyBorder="1" applyAlignment="1">
      <alignment horizontal="center"/>
      <protection/>
    </xf>
    <xf numFmtId="0" fontId="0" fillId="0" borderId="10" xfId="54" applyFont="1" applyBorder="1" applyAlignment="1">
      <alignment horizontal="center"/>
      <protection/>
    </xf>
    <xf numFmtId="0" fontId="9" fillId="0" borderId="0" xfId="0" applyFont="1" applyAlignment="1">
      <alignment horizontal="justify" vertical="center" wrapText="1"/>
    </xf>
    <xf numFmtId="0" fontId="13" fillId="0" borderId="0" xfId="54" applyFont="1" applyBorder="1" applyAlignment="1">
      <alignment horizontal="left" vertical="top" wrapText="1"/>
      <protection/>
    </xf>
    <xf numFmtId="0" fontId="13" fillId="0" borderId="0" xfId="54" applyFont="1" applyBorder="1" applyAlignment="1">
      <alignment horizontal="left" vertical="top"/>
      <protection/>
    </xf>
    <xf numFmtId="0" fontId="13" fillId="0" borderId="0" xfId="54" applyFont="1" applyFill="1" applyBorder="1" applyAlignment="1">
      <alignment horizontal="left" vertical="center" wrapText="1"/>
      <protection/>
    </xf>
    <xf numFmtId="0" fontId="11" fillId="0" borderId="0" xfId="54" applyFont="1" applyFill="1" applyBorder="1" applyAlignment="1">
      <alignment horizontal="justify" vertical="center" wrapText="1"/>
      <protection/>
    </xf>
    <xf numFmtId="0" fontId="7" fillId="0" borderId="0" xfId="54" applyFont="1" applyFill="1" applyBorder="1" applyAlignment="1">
      <alignment horizontal="left" vertical="center" wrapText="1"/>
      <protection/>
    </xf>
    <xf numFmtId="0" fontId="5" fillId="0" borderId="0" xfId="54" applyFont="1" applyFill="1" applyBorder="1" applyAlignment="1">
      <alignment horizontal="left" vertical="center" wrapText="1"/>
      <protection/>
    </xf>
    <xf numFmtId="0" fontId="7" fillId="0" borderId="10"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6" fillId="33" borderId="59" xfId="54" applyFont="1" applyFill="1" applyBorder="1" applyAlignment="1">
      <alignment horizontal="center" vertical="center" wrapText="1"/>
      <protection/>
    </xf>
    <xf numFmtId="0" fontId="6" fillId="33" borderId="72" xfId="54" applyFont="1" applyFill="1" applyBorder="1" applyAlignment="1">
      <alignment horizontal="center" vertical="center" wrapText="1"/>
      <protection/>
    </xf>
    <xf numFmtId="0" fontId="6" fillId="33" borderId="54" xfId="54" applyFont="1" applyFill="1" applyBorder="1" applyAlignment="1">
      <alignment horizontal="center" vertical="center" wrapText="1"/>
      <protection/>
    </xf>
    <xf numFmtId="0" fontId="7" fillId="0" borderId="73"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10" fillId="0" borderId="63" xfId="54" applyFont="1" applyBorder="1" applyAlignment="1">
      <alignment horizontal="right" vertical="center" wrapText="1"/>
      <protection/>
    </xf>
    <xf numFmtId="0" fontId="10" fillId="0" borderId="33" xfId="54" applyFont="1" applyBorder="1" applyAlignment="1">
      <alignment horizontal="right" vertical="center" wrapText="1"/>
      <protection/>
    </xf>
    <xf numFmtId="0" fontId="0" fillId="0" borderId="65" xfId="54" applyFont="1" applyBorder="1" applyAlignment="1">
      <alignment horizontal="right" vertical="center" wrapText="1"/>
      <protection/>
    </xf>
    <xf numFmtId="0" fontId="4" fillId="0" borderId="65" xfId="54" applyFont="1" applyBorder="1" applyAlignment="1">
      <alignment horizontal="center" vertical="center" wrapText="1"/>
      <protection/>
    </xf>
    <xf numFmtId="0" fontId="4" fillId="33" borderId="70"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0" fillId="0" borderId="63" xfId="54" applyFont="1" applyBorder="1" applyAlignment="1">
      <alignment horizontal="right" vertical="center" wrapText="1"/>
      <protection/>
    </xf>
    <xf numFmtId="0" fontId="10" fillId="0" borderId="63" xfId="54" applyFont="1" applyFill="1" applyBorder="1" applyAlignment="1">
      <alignment horizontal="right" vertical="center" wrapText="1"/>
      <protection/>
    </xf>
    <xf numFmtId="0" fontId="10" fillId="0" borderId="33" xfId="54" applyFont="1" applyFill="1" applyBorder="1" applyAlignment="1">
      <alignment horizontal="right" vertical="center" wrapText="1"/>
      <protection/>
    </xf>
    <xf numFmtId="0" fontId="10" fillId="0" borderId="65" xfId="54" applyFont="1" applyFill="1" applyBorder="1" applyAlignment="1">
      <alignment horizontal="right" vertical="center" wrapText="1"/>
      <protection/>
    </xf>
    <xf numFmtId="10" fontId="0" fillId="0" borderId="63" xfId="54" applyNumberFormat="1" applyFont="1" applyBorder="1" applyAlignment="1">
      <alignment horizontal="right" vertical="center" wrapText="1"/>
      <protection/>
    </xf>
    <xf numFmtId="0" fontId="0" fillId="0" borderId="65" xfId="54" applyFont="1" applyBorder="1" applyAlignment="1">
      <alignment horizontal="right" vertical="center" wrapText="1"/>
      <protection/>
    </xf>
    <xf numFmtId="10" fontId="0" fillId="0" borderId="63" xfId="54" applyNumberFormat="1" applyFont="1" applyFill="1" applyBorder="1" applyAlignment="1">
      <alignment horizontal="right" vertical="center" wrapText="1"/>
      <protection/>
    </xf>
    <xf numFmtId="10" fontId="0" fillId="0" borderId="65" xfId="54" applyNumberFormat="1" applyFont="1" applyFill="1" applyBorder="1" applyAlignment="1">
      <alignment horizontal="right" vertical="center" wrapText="1"/>
      <protection/>
    </xf>
    <xf numFmtId="0" fontId="0" fillId="0" borderId="63" xfId="54" applyFont="1" applyBorder="1" applyAlignment="1">
      <alignment horizontal="right" vertical="center" wrapText="1"/>
      <protection/>
    </xf>
    <xf numFmtId="0" fontId="0" fillId="0" borderId="33" xfId="54" applyFont="1" applyBorder="1" applyAlignment="1">
      <alignment horizontal="right" vertical="center" wrapText="1"/>
      <protection/>
    </xf>
    <xf numFmtId="9" fontId="0" fillId="43" borderId="63" xfId="54" applyNumberFormat="1" applyFont="1" applyFill="1" applyBorder="1" applyAlignment="1">
      <alignment horizontal="right" vertical="center" wrapText="1"/>
      <protection/>
    </xf>
    <xf numFmtId="9" fontId="0" fillId="43" borderId="33" xfId="54" applyNumberFormat="1" applyFont="1" applyFill="1" applyBorder="1" applyAlignment="1">
      <alignment horizontal="right" vertical="center" wrapText="1"/>
      <protection/>
    </xf>
    <xf numFmtId="10" fontId="0" fillId="43" borderId="63" xfId="54" applyNumberFormat="1" applyFont="1" applyFill="1" applyBorder="1" applyAlignment="1">
      <alignment horizontal="right" vertical="center" wrapText="1"/>
      <protection/>
    </xf>
    <xf numFmtId="10" fontId="0" fillId="43" borderId="33" xfId="54" applyNumberFormat="1" applyFont="1" applyFill="1" applyBorder="1" applyAlignment="1">
      <alignment horizontal="right" vertical="center" wrapText="1"/>
      <protection/>
    </xf>
    <xf numFmtId="0" fontId="0" fillId="0" borderId="17" xfId="54" applyFont="1" applyBorder="1" applyAlignment="1">
      <alignment horizontal="center" vertical="center" wrapText="1"/>
      <protection/>
    </xf>
    <xf numFmtId="0" fontId="0" fillId="43" borderId="63" xfId="54" applyFont="1" applyFill="1" applyBorder="1" applyAlignment="1">
      <alignment horizontal="right" vertical="center" wrapText="1"/>
      <protection/>
    </xf>
    <xf numFmtId="0" fontId="0" fillId="43" borderId="33" xfId="54" applyFont="1" applyFill="1" applyBorder="1" applyAlignment="1">
      <alignment horizontal="right" vertical="center" wrapText="1"/>
      <protection/>
    </xf>
    <xf numFmtId="3" fontId="0" fillId="43" borderId="63" xfId="54" applyNumberFormat="1" applyFont="1" applyFill="1" applyBorder="1" applyAlignment="1">
      <alignment horizontal="right" vertical="center" wrapText="1"/>
      <protection/>
    </xf>
    <xf numFmtId="3" fontId="0" fillId="43" borderId="33" xfId="0" applyNumberFormat="1" applyFont="1" applyFill="1" applyBorder="1" applyAlignment="1">
      <alignment/>
    </xf>
    <xf numFmtId="0" fontId="0" fillId="0" borderId="10" xfId="54" applyFont="1" applyFill="1" applyBorder="1" applyAlignment="1">
      <alignment horizontal="left" vertical="center" wrapText="1"/>
      <protection/>
    </xf>
    <xf numFmtId="0" fontId="0" fillId="0" borderId="18" xfId="54" applyFont="1" applyBorder="1" applyAlignment="1">
      <alignment horizontal="center" vertical="center" wrapText="1"/>
      <protection/>
    </xf>
    <xf numFmtId="0" fontId="0" fillId="0" borderId="71" xfId="54" applyFont="1" applyBorder="1" applyAlignment="1">
      <alignment horizontal="center" vertical="center" wrapText="1"/>
      <protection/>
    </xf>
    <xf numFmtId="0" fontId="0" fillId="0" borderId="53" xfId="54" applyFont="1" applyBorder="1" applyAlignment="1">
      <alignment horizontal="center" vertical="center" wrapText="1"/>
      <protection/>
    </xf>
    <xf numFmtId="0" fontId="4" fillId="0" borderId="11" xfId="54" applyFont="1" applyBorder="1" applyAlignment="1">
      <alignment horizontal="center" vertical="center"/>
      <protection/>
    </xf>
    <xf numFmtId="0" fontId="12" fillId="0" borderId="0" xfId="54" applyFont="1" applyBorder="1" applyAlignment="1">
      <alignment horizontal="left" vertical="center" wrapText="1"/>
      <protection/>
    </xf>
    <xf numFmtId="0" fontId="4" fillId="0" borderId="58" xfId="54"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1" xfId="54" applyFont="1" applyBorder="1" applyAlignment="1">
      <alignment horizontal="center" vertical="center" wrapText="1"/>
      <protection/>
    </xf>
    <xf numFmtId="0" fontId="0" fillId="0" borderId="63" xfId="54" applyFont="1" applyBorder="1" applyAlignment="1">
      <alignment horizontal="right" vertical="center" wrapText="1"/>
      <protection/>
    </xf>
    <xf numFmtId="0" fontId="10" fillId="0" borderId="0" xfId="54" applyFont="1" applyBorder="1" applyAlignment="1">
      <alignment horizontal="left" vertical="center" wrapText="1"/>
      <protection/>
    </xf>
    <xf numFmtId="0" fontId="5" fillId="0" borderId="0" xfId="54" applyFont="1" applyBorder="1" applyAlignment="1">
      <alignment horizontal="left" vertical="center" wrapText="1"/>
      <protection/>
    </xf>
    <xf numFmtId="0" fontId="5" fillId="0" borderId="0" xfId="0" applyFont="1" applyAlignment="1">
      <alignment horizontal="left"/>
    </xf>
    <xf numFmtId="0" fontId="13" fillId="0" borderId="0" xfId="0" applyFont="1" applyBorder="1" applyAlignment="1">
      <alignment horizontal="left" vertical="top"/>
    </xf>
    <xf numFmtId="3" fontId="7" fillId="0" borderId="2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0" fillId="43" borderId="10" xfId="0" applyFill="1" applyBorder="1" applyAlignment="1">
      <alignment horizontal="center" vertical="center" wrapText="1"/>
    </xf>
    <xf numFmtId="0" fontId="0" fillId="43" borderId="10" xfId="0" applyFont="1" applyFill="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0" xfId="0" applyFont="1" applyBorder="1" applyAlignment="1">
      <alignment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43" borderId="20" xfId="0" applyFill="1" applyBorder="1" applyAlignment="1">
      <alignment horizontal="center" vertical="center" wrapText="1"/>
    </xf>
    <xf numFmtId="0" fontId="0" fillId="43" borderId="20" xfId="0" applyFont="1" applyFill="1" applyBorder="1" applyAlignment="1">
      <alignment horizontal="center" vertical="center" wrapText="1"/>
    </xf>
    <xf numFmtId="0" fontId="0" fillId="0" borderId="0" xfId="0" applyFont="1" applyBorder="1" applyAlignment="1">
      <alignment horizontal="left"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63" xfId="0" applyFont="1" applyBorder="1" applyAlignment="1">
      <alignment horizontal="left" wrapText="1"/>
    </xf>
    <xf numFmtId="0" fontId="9" fillId="0" borderId="64" xfId="0" applyFont="1" applyBorder="1" applyAlignment="1">
      <alignment horizontal="left" wrapText="1"/>
    </xf>
    <xf numFmtId="0" fontId="9" fillId="0" borderId="33" xfId="0" applyFont="1" applyBorder="1" applyAlignment="1">
      <alignment horizontal="left" wrapText="1"/>
    </xf>
    <xf numFmtId="0" fontId="7" fillId="0" borderId="0" xfId="0" applyFont="1" applyFill="1" applyBorder="1" applyAlignment="1">
      <alignment horizontal="center" vertical="center" wrapText="1"/>
    </xf>
    <xf numFmtId="49" fontId="7" fillId="0" borderId="7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7" fillId="0" borderId="77" xfId="0" applyFont="1" applyBorder="1" applyAlignment="1">
      <alignment horizont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77"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69" xfId="0"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0" xfId="0" applyFont="1" applyBorder="1" applyAlignment="1">
      <alignment horizontal="left" wrapText="1"/>
    </xf>
    <xf numFmtId="0" fontId="6" fillId="0" borderId="80" xfId="0" applyFont="1" applyBorder="1" applyAlignment="1">
      <alignment horizontal="center" vertical="center"/>
    </xf>
    <xf numFmtId="0" fontId="6" fillId="0" borderId="0" xfId="0" applyFont="1" applyBorder="1" applyAlignment="1">
      <alignment horizontal="center" vertical="center"/>
    </xf>
    <xf numFmtId="0" fontId="7" fillId="0" borderId="81" xfId="0" applyFont="1" applyBorder="1" applyAlignment="1">
      <alignment horizont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7" fillId="0" borderId="63" xfId="0" applyFont="1" applyBorder="1" applyAlignment="1">
      <alignment horizontal="center" vertical="center"/>
    </xf>
    <xf numFmtId="0" fontId="7" fillId="0" borderId="33" xfId="0" applyFont="1" applyBorder="1" applyAlignment="1">
      <alignment horizontal="center" vertical="center"/>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33" xfId="0" applyFont="1" applyBorder="1" applyAlignment="1">
      <alignment horizontal="center" wrapText="1"/>
    </xf>
    <xf numFmtId="0" fontId="0" fillId="0" borderId="10" xfId="0" applyFont="1" applyBorder="1" applyAlignment="1">
      <alignment horizontal="center"/>
    </xf>
    <xf numFmtId="0" fontId="0" fillId="0" borderId="63" xfId="0" applyBorder="1" applyAlignment="1">
      <alignment horizontal="center"/>
    </xf>
    <xf numFmtId="0" fontId="0" fillId="0" borderId="64" xfId="0" applyFont="1" applyBorder="1" applyAlignment="1">
      <alignment horizontal="center"/>
    </xf>
    <xf numFmtId="0" fontId="0" fillId="0" borderId="33" xfId="0" applyFont="1" applyBorder="1" applyAlignment="1">
      <alignment horizontal="center"/>
    </xf>
    <xf numFmtId="0" fontId="6" fillId="0" borderId="50" xfId="0" applyFont="1" applyBorder="1" applyAlignment="1">
      <alignment horizontal="center"/>
    </xf>
    <xf numFmtId="0" fontId="0" fillId="0" borderId="0" xfId="0" applyFont="1" applyBorder="1" applyAlignment="1">
      <alignment horizontal="justify" vertical="center" wrapText="1"/>
    </xf>
    <xf numFmtId="0" fontId="7" fillId="0" borderId="7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7" fillId="0" borderId="10" xfId="0" applyFont="1" applyBorder="1" applyAlignment="1">
      <alignment horizontal="center"/>
    </xf>
    <xf numFmtId="0" fontId="0" fillId="0" borderId="0" xfId="0" applyFont="1" applyFill="1" applyBorder="1" applyAlignment="1">
      <alignment horizontal="justify" vertical="center"/>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3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35" xfId="0" applyBorder="1" applyAlignment="1">
      <alignment horizontal="center" vertical="center" wrapText="1"/>
    </xf>
    <xf numFmtId="0" fontId="0" fillId="0" borderId="30" xfId="0" applyFont="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Font="1" applyBorder="1" applyAlignment="1">
      <alignment vertical="center" wrapText="1"/>
    </xf>
    <xf numFmtId="0" fontId="13" fillId="0" borderId="0" xfId="0" applyFont="1" applyBorder="1" applyAlignment="1">
      <alignment horizontal="left" vertical="center"/>
    </xf>
    <xf numFmtId="0" fontId="7" fillId="0" borderId="8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21" xfId="0" applyFont="1" applyBorder="1" applyAlignment="1">
      <alignment horizontal="center" vertical="top" wrapText="1"/>
    </xf>
    <xf numFmtId="0" fontId="11" fillId="0" borderId="0" xfId="0" applyFont="1" applyFill="1" applyBorder="1" applyAlignment="1">
      <alignment horizontal="justify" vertical="center"/>
    </xf>
    <xf numFmtId="0" fontId="6" fillId="0" borderId="80" xfId="0" applyFont="1" applyBorder="1" applyAlignment="1">
      <alignment horizontal="center"/>
    </xf>
    <xf numFmtId="0" fontId="0" fillId="0" borderId="30" xfId="0" applyBorder="1" applyAlignment="1">
      <alignment horizontal="center"/>
    </xf>
    <xf numFmtId="0" fontId="0" fillId="0" borderId="30" xfId="0" applyFont="1" applyBorder="1" applyAlignment="1">
      <alignment horizont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10"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Border="1" applyAlignment="1">
      <alignment horizontal="left"/>
    </xf>
    <xf numFmtId="0" fontId="10"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wrapText="1"/>
    </xf>
    <xf numFmtId="0" fontId="19" fillId="0" borderId="29" xfId="0" applyFont="1" applyBorder="1" applyAlignment="1">
      <alignment horizontal="left" vertical="center" wrapText="1"/>
    </xf>
    <xf numFmtId="0" fontId="19" fillId="0" borderId="31" xfId="0" applyFont="1" applyBorder="1" applyAlignment="1">
      <alignment horizontal="left" vertical="center" wrapText="1"/>
    </xf>
    <xf numFmtId="0" fontId="19" fillId="0" borderId="20" xfId="0" applyFont="1" applyBorder="1" applyAlignment="1">
      <alignment horizontal="left" vertical="center" wrapText="1"/>
    </xf>
    <xf numFmtId="0" fontId="0" fillId="0" borderId="64" xfId="0" applyFont="1" applyBorder="1" applyAlignment="1">
      <alignment horizontal="center"/>
    </xf>
    <xf numFmtId="0" fontId="0" fillId="0" borderId="33" xfId="0" applyFont="1" applyBorder="1" applyAlignment="1">
      <alignment horizontal="center"/>
    </xf>
    <xf numFmtId="0" fontId="15" fillId="0" borderId="29" xfId="0" applyFont="1" applyBorder="1" applyAlignment="1">
      <alignment vertical="center" wrapText="1"/>
    </xf>
    <xf numFmtId="0" fontId="15" fillId="0" borderId="31" xfId="0" applyFont="1" applyBorder="1" applyAlignment="1">
      <alignment vertical="center" wrapText="1"/>
    </xf>
    <xf numFmtId="0" fontId="15" fillId="0" borderId="20" xfId="0" applyFont="1" applyBorder="1" applyAlignment="1">
      <alignment vertical="center" wrapText="1"/>
    </xf>
    <xf numFmtId="0" fontId="7" fillId="33" borderId="10" xfId="0" applyFont="1" applyFill="1" applyBorder="1" applyAlignment="1">
      <alignment horizontal="left" wrapText="1"/>
    </xf>
    <xf numFmtId="0" fontId="7" fillId="33" borderId="10" xfId="0" applyFont="1" applyFill="1" applyBorder="1" applyAlignment="1">
      <alignment horizontal="left"/>
    </xf>
    <xf numFmtId="0" fontId="0" fillId="0" borderId="0" xfId="0" applyFont="1" applyFill="1" applyAlignment="1">
      <alignment horizontal="justify" wrapText="1"/>
    </xf>
    <xf numFmtId="0" fontId="0" fillId="0" borderId="82" xfId="0" applyFont="1" applyBorder="1" applyAlignment="1">
      <alignment horizontal="left"/>
    </xf>
    <xf numFmtId="0" fontId="10" fillId="0" borderId="0" xfId="0" applyFont="1" applyFill="1" applyAlignment="1">
      <alignment horizontal="justify" wrapText="1"/>
    </xf>
    <xf numFmtId="0" fontId="0" fillId="0" borderId="63" xfId="0" applyBorder="1" applyAlignment="1">
      <alignment horizontal="center" wrapText="1"/>
    </xf>
    <xf numFmtId="0" fontId="0" fillId="0" borderId="64" xfId="0" applyFont="1" applyBorder="1" applyAlignment="1">
      <alignment horizontal="center" wrapText="1"/>
    </xf>
    <xf numFmtId="0" fontId="0" fillId="0" borderId="33" xfId="0" applyFont="1" applyBorder="1" applyAlignment="1">
      <alignment horizontal="center" wrapText="1"/>
    </xf>
    <xf numFmtId="0" fontId="9" fillId="0" borderId="63" xfId="0" applyFont="1" applyBorder="1" applyAlignment="1">
      <alignment horizontal="center" wrapText="1"/>
    </xf>
    <xf numFmtId="0" fontId="9" fillId="0" borderId="64" xfId="0" applyFont="1" applyBorder="1" applyAlignment="1">
      <alignment horizontal="center" wrapText="1"/>
    </xf>
    <xf numFmtId="0" fontId="9" fillId="0" borderId="33" xfId="0" applyFont="1" applyBorder="1" applyAlignment="1">
      <alignment horizontal="center" wrapText="1"/>
    </xf>
    <xf numFmtId="0" fontId="19" fillId="0" borderId="29" xfId="0" applyFont="1" applyBorder="1" applyAlignment="1">
      <alignment vertical="center" wrapText="1"/>
    </xf>
    <xf numFmtId="0" fontId="19" fillId="0" borderId="31" xfId="0" applyFont="1" applyBorder="1" applyAlignment="1">
      <alignment vertical="center" wrapText="1"/>
    </xf>
    <xf numFmtId="0" fontId="19" fillId="0" borderId="20" xfId="0" applyFont="1" applyBorder="1" applyAlignment="1">
      <alignmen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33" xfId="0" applyFont="1" applyBorder="1" applyAlignment="1">
      <alignment horizontal="left" vertical="center" wrapText="1"/>
    </xf>
    <xf numFmtId="0" fontId="15" fillId="0" borderId="29" xfId="0" applyFont="1" applyBorder="1" applyAlignment="1">
      <alignment horizontal="center" vertical="center" wrapText="1"/>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Border="1" applyAlignment="1">
      <alignment horizontal="left" wrapText="1"/>
    </xf>
    <xf numFmtId="0" fontId="7" fillId="37" borderId="40" xfId="0" applyFont="1" applyFill="1" applyBorder="1" applyAlignment="1">
      <alignment horizontal="center" vertical="center" textRotation="255" wrapText="1" readingOrder="2"/>
    </xf>
    <xf numFmtId="0" fontId="7" fillId="37" borderId="83" xfId="0" applyFont="1" applyFill="1" applyBorder="1" applyAlignment="1">
      <alignment horizontal="center" vertical="center" textRotation="255" wrapText="1" readingOrder="2"/>
    </xf>
    <xf numFmtId="0" fontId="7" fillId="33" borderId="43" xfId="0" applyFont="1" applyFill="1" applyBorder="1" applyAlignment="1">
      <alignment horizontal="center" textRotation="90" wrapText="1" readingOrder="1"/>
    </xf>
    <xf numFmtId="0" fontId="7" fillId="33" borderId="51" xfId="0" applyFont="1" applyFill="1" applyBorder="1" applyAlignment="1">
      <alignment horizontal="center" textRotation="90" wrapText="1" readingOrder="1"/>
    </xf>
    <xf numFmtId="0" fontId="7" fillId="33" borderId="46" xfId="0" applyFont="1" applyFill="1" applyBorder="1" applyAlignment="1">
      <alignment horizontal="center" textRotation="90" wrapText="1" readingOrder="1"/>
    </xf>
    <xf numFmtId="0" fontId="7" fillId="33" borderId="43" xfId="0" applyFont="1" applyFill="1" applyBorder="1" applyAlignment="1">
      <alignment horizontal="center" vertical="center" textRotation="90" wrapText="1" readingOrder="2"/>
    </xf>
    <xf numFmtId="0" fontId="7" fillId="33" borderId="51" xfId="0" applyFont="1" applyFill="1" applyBorder="1" applyAlignment="1">
      <alignment horizontal="center" vertical="center" textRotation="90" wrapText="1" readingOrder="2"/>
    </xf>
    <xf numFmtId="0" fontId="7" fillId="33" borderId="46" xfId="0" applyFont="1" applyFill="1" applyBorder="1" applyAlignment="1">
      <alignment horizontal="center" vertical="center" textRotation="90" wrapText="1" readingOrder="2"/>
    </xf>
    <xf numFmtId="0" fontId="7" fillId="40" borderId="43" xfId="0" applyFont="1" applyFill="1" applyBorder="1" applyAlignment="1">
      <alignment horizontal="center" vertical="center" textRotation="255" wrapText="1" readingOrder="2"/>
    </xf>
    <xf numFmtId="0" fontId="7" fillId="40" borderId="51" xfId="0" applyFont="1" applyFill="1" applyBorder="1" applyAlignment="1">
      <alignment horizontal="center" vertical="center" textRotation="255" wrapText="1" readingOrder="2"/>
    </xf>
    <xf numFmtId="0" fontId="7" fillId="40" borderId="46" xfId="0" applyFont="1" applyFill="1" applyBorder="1" applyAlignment="1">
      <alignment horizontal="center" vertical="center" textRotation="255" wrapText="1" readingOrder="2"/>
    </xf>
    <xf numFmtId="0" fontId="7" fillId="0" borderId="0" xfId="0" applyFont="1" applyAlignment="1">
      <alignment horizontal="left" wrapText="1"/>
    </xf>
    <xf numFmtId="0" fontId="6" fillId="0" borderId="0" xfId="0" applyFont="1" applyBorder="1" applyAlignment="1">
      <alignment horizontal="left" vertical="center"/>
    </xf>
    <xf numFmtId="0" fontId="59" fillId="43" borderId="10" xfId="0" applyFont="1" applyFill="1" applyBorder="1" applyAlignment="1">
      <alignment horizontal="center"/>
    </xf>
    <xf numFmtId="0" fontId="0" fillId="0" borderId="10" xfId="0" applyBorder="1" applyAlignment="1">
      <alignment horizontal="justify" vertical="top" wrapText="1"/>
    </xf>
    <xf numFmtId="0" fontId="17" fillId="38" borderId="43" xfId="0" applyFont="1" applyFill="1" applyBorder="1" applyAlignment="1">
      <alignment horizontal="center" vertical="center" textRotation="255" wrapText="1"/>
    </xf>
    <xf numFmtId="0" fontId="17" fillId="38" borderId="46" xfId="0" applyFont="1" applyFill="1" applyBorder="1" applyAlignment="1">
      <alignment horizontal="center" vertical="center" textRotation="255" wrapText="1"/>
    </xf>
    <xf numFmtId="0" fontId="7" fillId="44" borderId="40" xfId="0" applyFont="1" applyFill="1" applyBorder="1" applyAlignment="1">
      <alignment horizontal="center" vertical="center" textRotation="255" wrapText="1" readingOrder="2"/>
    </xf>
    <xf numFmtId="0" fontId="0" fillId="0" borderId="41" xfId="0" applyBorder="1" applyAlignment="1">
      <alignment/>
    </xf>
    <xf numFmtId="0" fontId="0" fillId="0" borderId="83" xfId="0" applyBorder="1" applyAlignment="1">
      <alignment/>
    </xf>
    <xf numFmtId="0" fontId="0" fillId="0" borderId="84" xfId="0" applyBorder="1" applyAlignment="1">
      <alignment/>
    </xf>
    <xf numFmtId="0" fontId="0" fillId="0" borderId="44" xfId="0" applyBorder="1" applyAlignment="1">
      <alignment/>
    </xf>
    <xf numFmtId="0" fontId="0" fillId="0" borderId="45" xfId="0" applyBorder="1" applyAlignment="1">
      <alignment/>
    </xf>
    <xf numFmtId="0" fontId="7" fillId="35" borderId="44" xfId="0" applyFont="1" applyFill="1" applyBorder="1" applyAlignment="1">
      <alignment horizontal="center"/>
    </xf>
    <xf numFmtId="0" fontId="7" fillId="35" borderId="45" xfId="0" applyFont="1" applyFill="1" applyBorder="1" applyAlignment="1">
      <alignment horizontal="center"/>
    </xf>
    <xf numFmtId="0" fontId="7" fillId="36" borderId="44" xfId="0" applyFont="1" applyFill="1" applyBorder="1" applyAlignment="1">
      <alignment horizontal="center"/>
    </xf>
    <xf numFmtId="0" fontId="7" fillId="36" borderId="45" xfId="0" applyFont="1" applyFill="1" applyBorder="1" applyAlignment="1">
      <alignment horizontal="center"/>
    </xf>
    <xf numFmtId="0" fontId="0" fillId="0" borderId="63" xfId="0" applyBorder="1" applyAlignment="1">
      <alignment horizontal="justify" vertical="top" wrapText="1"/>
    </xf>
    <xf numFmtId="0" fontId="0" fillId="0" borderId="33" xfId="0" applyBorder="1" applyAlignment="1">
      <alignment horizontal="justify" vertical="top" wrapText="1"/>
    </xf>
    <xf numFmtId="0" fontId="12" fillId="0" borderId="10" xfId="0" applyFont="1" applyBorder="1" applyAlignment="1">
      <alignment horizontal="left" vertical="top" wrapText="1"/>
    </xf>
    <xf numFmtId="0" fontId="0" fillId="0" borderId="63" xfId="53" applyFont="1" applyFill="1" applyBorder="1" applyAlignment="1">
      <alignment horizontal="center" vertical="center" wrapText="1"/>
      <protection/>
    </xf>
    <xf numFmtId="0" fontId="0" fillId="0" borderId="64"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1" fillId="0" borderId="63" xfId="53" applyFont="1" applyFill="1" applyBorder="1" applyAlignment="1">
      <alignment horizontal="center" vertical="center" wrapText="1"/>
      <protection/>
    </xf>
    <xf numFmtId="0" fontId="1" fillId="0" borderId="64" xfId="53" applyFont="1" applyFill="1" applyBorder="1" applyAlignment="1">
      <alignment horizontal="center" vertical="center" wrapText="1"/>
      <protection/>
    </xf>
    <xf numFmtId="0" fontId="1" fillId="0" borderId="33" xfId="53" applyFont="1" applyFill="1" applyBorder="1" applyAlignment="1">
      <alignment horizontal="center" vertical="center" wrapText="1"/>
      <protection/>
    </xf>
    <xf numFmtId="0" fontId="9" fillId="0" borderId="10" xfId="0" applyFont="1" applyBorder="1" applyAlignment="1">
      <alignment horizontal="left" wrapText="1"/>
    </xf>
    <xf numFmtId="8" fontId="0" fillId="0" borderId="63" xfId="53" applyNumberFormat="1" applyFont="1" applyFill="1" applyBorder="1" applyAlignment="1">
      <alignment horizontal="center" vertical="center" wrapText="1"/>
      <protection/>
    </xf>
    <xf numFmtId="0" fontId="9" fillId="0" borderId="10" xfId="0" applyFont="1" applyBorder="1" applyAlignment="1">
      <alignment horizontal="left" vertical="top" wrapText="1"/>
    </xf>
    <xf numFmtId="0" fontId="4" fillId="0" borderId="10" xfId="0" applyFont="1" applyBorder="1" applyAlignment="1">
      <alignment horizontal="center" vertical="center" wrapText="1"/>
    </xf>
    <xf numFmtId="0" fontId="0" fillId="0" borderId="63" xfId="53" applyFont="1" applyBorder="1" applyAlignment="1">
      <alignment horizontal="center" vertical="center" wrapText="1"/>
      <protection/>
    </xf>
    <xf numFmtId="0" fontId="0" fillId="0" borderId="64"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63" xfId="53" applyFont="1" applyFill="1" applyBorder="1" applyAlignment="1">
      <alignment horizontal="center" vertical="center" wrapText="1"/>
      <protection/>
    </xf>
    <xf numFmtId="0" fontId="1" fillId="43" borderId="63" xfId="0" applyFont="1" applyFill="1" applyBorder="1" applyAlignment="1">
      <alignment horizontal="left" vertical="center" wrapText="1"/>
    </xf>
    <xf numFmtId="0" fontId="1" fillId="43" borderId="64" xfId="0" applyFont="1" applyFill="1" applyBorder="1" applyAlignment="1">
      <alignment horizontal="left" vertical="center" wrapText="1"/>
    </xf>
    <xf numFmtId="0" fontId="1" fillId="43" borderId="3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33" xfId="0" applyFont="1" applyBorder="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47" xfId="0" applyFont="1" applyBorder="1" applyAlignment="1">
      <alignment horizontal="center" vertical="top" wrapText="1"/>
    </xf>
    <xf numFmtId="0" fontId="0" fillId="0" borderId="85" xfId="0" applyFont="1" applyBorder="1" applyAlignment="1">
      <alignment horizontal="center" vertical="top" wrapText="1"/>
    </xf>
    <xf numFmtId="0" fontId="0" fillId="0" borderId="42" xfId="0" applyFont="1" applyBorder="1" applyAlignment="1">
      <alignment horizontal="center" vertical="top" wrapText="1"/>
    </xf>
    <xf numFmtId="0" fontId="9" fillId="0" borderId="47" xfId="0" applyNumberFormat="1" applyFont="1" applyBorder="1" applyAlignment="1">
      <alignment horizontal="center" vertical="top" wrapText="1"/>
    </xf>
    <xf numFmtId="0" fontId="0" fillId="0" borderId="85" xfId="0" applyNumberFormat="1" applyFont="1" applyBorder="1" applyAlignment="1">
      <alignment horizontal="center" vertical="top" wrapText="1"/>
    </xf>
    <xf numFmtId="0" fontId="0" fillId="0" borderId="42" xfId="0" applyNumberFormat="1" applyFont="1" applyBorder="1" applyAlignment="1">
      <alignment horizontal="center" vertical="top" wrapText="1"/>
    </xf>
    <xf numFmtId="2" fontId="12" fillId="0" borderId="47" xfId="53" applyNumberFormat="1" applyFont="1" applyBorder="1" applyAlignment="1">
      <alignment horizontal="left" vertical="center" wrapText="1"/>
      <protection/>
    </xf>
    <xf numFmtId="0" fontId="12" fillId="0" borderId="42" xfId="0" applyFont="1" applyBorder="1" applyAlignment="1">
      <alignment horizontal="left" vertical="center" wrapText="1"/>
    </xf>
    <xf numFmtId="2" fontId="12" fillId="0" borderId="85" xfId="53" applyNumberFormat="1" applyFont="1" applyBorder="1" applyAlignment="1">
      <alignment horizontal="left" vertical="center" wrapText="1"/>
      <protection/>
    </xf>
    <xf numFmtId="0" fontId="12" fillId="0" borderId="85" xfId="0" applyFont="1" applyBorder="1" applyAlignment="1">
      <alignment horizontal="left" vertical="center" wrapText="1"/>
    </xf>
    <xf numFmtId="0" fontId="20" fillId="0" borderId="10" xfId="0" applyFont="1" applyBorder="1" applyAlignment="1">
      <alignment horizontal="center" vertical="top" wrapText="1"/>
    </xf>
    <xf numFmtId="0" fontId="60" fillId="0" borderId="10" xfId="0" applyFont="1" applyBorder="1" applyAlignment="1">
      <alignment horizontal="center" vertical="top" wrapText="1"/>
    </xf>
    <xf numFmtId="0" fontId="9" fillId="0" borderId="29" xfId="0" applyFont="1" applyBorder="1" applyAlignment="1">
      <alignment horizontal="center" vertical="top" wrapText="1"/>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10" fillId="0" borderId="10" xfId="53" applyFont="1" applyBorder="1" applyAlignment="1">
      <alignment horizontal="center" vertical="center" wrapText="1"/>
      <protection/>
    </xf>
    <xf numFmtId="4" fontId="0" fillId="0" borderId="10" xfId="53" applyNumberFormat="1" applyFont="1" applyBorder="1" applyAlignment="1">
      <alignment horizontal="center" vertical="center" wrapText="1"/>
      <protection/>
    </xf>
    <xf numFmtId="2" fontId="9" fillId="0" borderId="10" xfId="53" applyNumberFormat="1" applyFont="1" applyBorder="1" applyAlignment="1">
      <alignment horizontal="left" vertical="center" wrapText="1"/>
      <protection/>
    </xf>
    <xf numFmtId="2" fontId="7" fillId="0" borderId="73" xfId="53" applyNumberFormat="1" applyFont="1" applyBorder="1" applyAlignment="1">
      <alignment horizontal="left" vertical="center" wrapText="1"/>
      <protection/>
    </xf>
    <xf numFmtId="2" fontId="0" fillId="0" borderId="17" xfId="53" applyNumberFormat="1" applyFont="1" applyBorder="1" applyAlignment="1">
      <alignment horizontal="left" vertical="center" wrapText="1"/>
      <protection/>
    </xf>
    <xf numFmtId="2" fontId="0" fillId="0" borderId="16" xfId="53" applyNumberFormat="1" applyFont="1" applyBorder="1" applyAlignment="1">
      <alignment horizontal="left" vertical="center" wrapText="1"/>
      <protection/>
    </xf>
    <xf numFmtId="0" fontId="0" fillId="0" borderId="11" xfId="53" applyFont="1" applyBorder="1" applyAlignment="1">
      <alignment horizontal="center"/>
      <protection/>
    </xf>
    <xf numFmtId="0" fontId="0" fillId="0" borderId="10" xfId="53" applyFont="1" applyBorder="1" applyAlignment="1">
      <alignment horizontal="center"/>
      <protection/>
    </xf>
    <xf numFmtId="0" fontId="0" fillId="0" borderId="12" xfId="53" applyFont="1" applyBorder="1" applyAlignment="1">
      <alignment horizontal="center"/>
      <protection/>
    </xf>
    <xf numFmtId="0" fontId="0" fillId="0" borderId="11" xfId="53" applyFont="1" applyBorder="1" applyAlignment="1">
      <alignment horizontal="center"/>
      <protection/>
    </xf>
    <xf numFmtId="0" fontId="0" fillId="0" borderId="86" xfId="53" applyFont="1" applyBorder="1" applyAlignment="1">
      <alignment horizontal="center"/>
      <protection/>
    </xf>
    <xf numFmtId="0" fontId="0" fillId="0" borderId="65" xfId="53" applyFont="1" applyBorder="1" applyAlignment="1">
      <alignment horizontal="center"/>
      <protection/>
    </xf>
    <xf numFmtId="0" fontId="0" fillId="0" borderId="54" xfId="53" applyFont="1" applyBorder="1" applyAlignment="1">
      <alignment horizontal="center"/>
      <protection/>
    </xf>
    <xf numFmtId="2" fontId="11" fillId="0" borderId="87" xfId="53" applyNumberFormat="1" applyFont="1" applyBorder="1" applyAlignment="1">
      <alignment horizontal="left" vertical="center" wrapText="1"/>
      <protection/>
    </xf>
    <xf numFmtId="2" fontId="11" fillId="0" borderId="71" xfId="53" applyNumberFormat="1" applyFont="1" applyBorder="1" applyAlignment="1">
      <alignment horizontal="left" vertical="center" wrapText="1"/>
      <protection/>
    </xf>
    <xf numFmtId="2" fontId="11" fillId="0" borderId="88" xfId="53" applyNumberFormat="1" applyFont="1" applyBorder="1" applyAlignment="1">
      <alignment horizontal="left" vertical="center" wrapText="1"/>
      <protection/>
    </xf>
    <xf numFmtId="0" fontId="0" fillId="0" borderId="66" xfId="53" applyFont="1" applyBorder="1" applyAlignment="1">
      <alignment horizontal="center"/>
      <protection/>
    </xf>
    <xf numFmtId="0" fontId="0" fillId="0" borderId="31" xfId="53" applyFont="1" applyBorder="1" applyAlignment="1">
      <alignment horizontal="center"/>
      <protection/>
    </xf>
    <xf numFmtId="0" fontId="0" fillId="0" borderId="89" xfId="53" applyFont="1" applyBorder="1" applyAlignment="1">
      <alignment horizontal="center"/>
      <protection/>
    </xf>
    <xf numFmtId="0" fontId="10" fillId="0" borderId="90" xfId="53" applyFont="1" applyBorder="1" applyAlignment="1">
      <alignment horizontal="left" vertical="center" wrapText="1"/>
      <protection/>
    </xf>
    <xf numFmtId="0" fontId="10" fillId="0" borderId="91" xfId="53" applyFont="1" applyBorder="1" applyAlignment="1">
      <alignment horizontal="left" vertical="center" wrapText="1"/>
      <protection/>
    </xf>
    <xf numFmtId="0" fontId="10" fillId="0" borderId="92" xfId="53" applyFont="1" applyBorder="1" applyAlignment="1">
      <alignment horizontal="left" vertical="center" wrapText="1"/>
      <protection/>
    </xf>
    <xf numFmtId="0" fontId="0" fillId="0" borderId="90" xfId="53" applyFont="1" applyBorder="1" applyAlignment="1">
      <alignment horizontal="center"/>
      <protection/>
    </xf>
    <xf numFmtId="0" fontId="0" fillId="0" borderId="91" xfId="53" applyFont="1" applyBorder="1" applyAlignment="1">
      <alignment horizontal="center"/>
      <protection/>
    </xf>
    <xf numFmtId="0" fontId="0" fillId="0" borderId="92" xfId="53" applyFont="1" applyBorder="1" applyAlignment="1">
      <alignment horizontal="center"/>
      <protection/>
    </xf>
    <xf numFmtId="2" fontId="6" fillId="0" borderId="47" xfId="53" applyNumberFormat="1" applyFont="1" applyBorder="1" applyAlignment="1">
      <alignment horizontal="center" vertical="center" wrapText="1"/>
      <protection/>
    </xf>
    <xf numFmtId="2" fontId="6" fillId="0" borderId="85" xfId="53" applyNumberFormat="1" applyFont="1" applyBorder="1" applyAlignment="1">
      <alignment horizontal="center" vertical="center" wrapText="1"/>
      <protection/>
    </xf>
    <xf numFmtId="2" fontId="6" fillId="0" borderId="42" xfId="53" applyNumberFormat="1" applyFont="1" applyBorder="1" applyAlignment="1">
      <alignment horizontal="center" vertical="center" wrapText="1"/>
      <protection/>
    </xf>
    <xf numFmtId="2" fontId="7" fillId="0" borderId="17" xfId="53" applyNumberFormat="1" applyFont="1" applyBorder="1" applyAlignment="1">
      <alignment horizontal="left" vertical="center" wrapText="1"/>
      <protection/>
    </xf>
    <xf numFmtId="2" fontId="7" fillId="0" borderId="16" xfId="53" applyNumberFormat="1" applyFont="1" applyBorder="1" applyAlignment="1">
      <alignment horizontal="left" vertical="center" wrapText="1"/>
      <protection/>
    </xf>
    <xf numFmtId="0" fontId="10" fillId="0" borderId="63" xfId="53" applyFont="1" applyBorder="1" applyAlignment="1">
      <alignment horizontal="center" vertical="center" wrapText="1"/>
      <protection/>
    </xf>
    <xf numFmtId="0" fontId="10" fillId="0" borderId="64" xfId="0" applyFont="1" applyBorder="1" applyAlignment="1">
      <alignment horizontal="center"/>
    </xf>
    <xf numFmtId="0" fontId="10" fillId="0" borderId="33" xfId="0" applyFont="1" applyBorder="1" applyAlignment="1">
      <alignment horizontal="center"/>
    </xf>
    <xf numFmtId="0" fontId="0" fillId="0" borderId="63" xfId="53" applyFont="1" applyBorder="1" applyAlignment="1">
      <alignment horizontal="center" vertical="center" wrapText="1"/>
      <protection/>
    </xf>
    <xf numFmtId="0" fontId="0" fillId="0" borderId="64" xfId="0" applyBorder="1" applyAlignment="1">
      <alignment horizontal="center"/>
    </xf>
    <xf numFmtId="0" fontId="0" fillId="0" borderId="33" xfId="0" applyBorder="1" applyAlignment="1">
      <alignment horizontal="center"/>
    </xf>
    <xf numFmtId="4" fontId="0" fillId="0" borderId="63" xfId="53" applyNumberFormat="1" applyFont="1" applyBorder="1" applyAlignment="1">
      <alignment horizontal="center" vertical="center" wrapText="1"/>
      <protection/>
    </xf>
    <xf numFmtId="0" fontId="10" fillId="0" borderId="63" xfId="53" applyFont="1" applyFill="1" applyBorder="1" applyAlignment="1">
      <alignment horizontal="center" vertical="center" wrapText="1"/>
      <protection/>
    </xf>
    <xf numFmtId="0" fontId="10" fillId="0" borderId="64" xfId="53" applyFont="1" applyFill="1" applyBorder="1" applyAlignment="1">
      <alignment horizontal="center" vertical="center" wrapText="1"/>
      <protection/>
    </xf>
    <xf numFmtId="0" fontId="10" fillId="0" borderId="33" xfId="53" applyFont="1" applyFill="1" applyBorder="1" applyAlignment="1">
      <alignment horizontal="center" vertical="center" wrapText="1"/>
      <protection/>
    </xf>
    <xf numFmtId="4" fontId="10" fillId="0" borderId="10" xfId="53" applyNumberFormat="1" applyFont="1" applyBorder="1" applyAlignment="1">
      <alignment horizontal="center" vertical="center" wrapText="1"/>
      <protection/>
    </xf>
    <xf numFmtId="0" fontId="0" fillId="0" borderId="10" xfId="53" applyFont="1" applyBorder="1" applyAlignment="1">
      <alignment horizontal="center" vertical="center"/>
      <protection/>
    </xf>
    <xf numFmtId="0" fontId="9" fillId="0" borderId="0" xfId="53" applyFont="1" applyAlignment="1">
      <alignment horizontal="left" vertical="center" wrapText="1"/>
      <protection/>
    </xf>
    <xf numFmtId="0" fontId="4" fillId="0" borderId="73" xfId="53" applyFont="1" applyBorder="1" applyAlignment="1">
      <alignment horizontal="center" vertical="center" wrapText="1"/>
      <protection/>
    </xf>
    <xf numFmtId="0" fontId="4" fillId="0" borderId="17" xfId="53" applyFont="1" applyBorder="1" applyAlignment="1">
      <alignment horizontal="center" vertical="center" wrapText="1"/>
      <protection/>
    </xf>
    <xf numFmtId="0" fontId="4" fillId="0" borderId="11" xfId="53" applyFont="1" applyBorder="1" applyAlignment="1">
      <alignment horizontal="center" vertical="center"/>
      <protection/>
    </xf>
    <xf numFmtId="0" fontId="4" fillId="0" borderId="11"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86" xfId="53" applyFont="1" applyBorder="1" applyAlignment="1">
      <alignment horizontal="center" vertical="center" wrapText="1"/>
      <protection/>
    </xf>
    <xf numFmtId="0" fontId="4" fillId="0" borderId="65" xfId="53" applyFont="1" applyBorder="1" applyAlignment="1">
      <alignment horizontal="center" vertical="center" wrapText="1"/>
      <protection/>
    </xf>
    <xf numFmtId="0" fontId="9" fillId="0" borderId="0" xfId="53" applyFont="1" applyBorder="1" applyAlignment="1">
      <alignment horizontal="left" vertical="center" wrapText="1"/>
      <protection/>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8" fontId="0" fillId="0" borderId="10" xfId="53" applyNumberFormat="1" applyFont="1" applyBorder="1" applyAlignment="1">
      <alignment horizontal="center" vertical="center" wrapText="1"/>
      <protection/>
    </xf>
    <xf numFmtId="0" fontId="4" fillId="33" borderId="10" xfId="0" applyFont="1" applyFill="1" applyBorder="1" applyAlignment="1">
      <alignment horizontal="center" wrapText="1"/>
    </xf>
    <xf numFmtId="0" fontId="9" fillId="0" borderId="85" xfId="0" applyFont="1" applyBorder="1" applyAlignment="1">
      <alignment horizontal="center" vertical="top" wrapText="1"/>
    </xf>
    <xf numFmtId="0" fontId="9" fillId="0" borderId="42" xfId="0" applyFont="1" applyBorder="1" applyAlignment="1">
      <alignment horizontal="center" vertical="top" wrapText="1"/>
    </xf>
    <xf numFmtId="6" fontId="0" fillId="0" borderId="10" xfId="53" applyNumberFormat="1" applyFont="1" applyBorder="1" applyAlignment="1">
      <alignment horizontal="center" vertical="center" wrapText="1"/>
      <protection/>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47" xfId="53" applyFont="1" applyFill="1" applyBorder="1" applyAlignment="1">
      <alignment horizontal="center" vertical="center" wrapText="1"/>
      <protection/>
    </xf>
    <xf numFmtId="0" fontId="6" fillId="0" borderId="85" xfId="53" applyFont="1" applyFill="1" applyBorder="1" applyAlignment="1">
      <alignment horizontal="center" vertical="center" wrapText="1"/>
      <protection/>
    </xf>
    <xf numFmtId="0" fontId="6" fillId="0" borderId="42" xfId="53" applyFont="1" applyFill="1" applyBorder="1" applyAlignment="1">
      <alignment horizontal="center" vertical="center" wrapText="1"/>
      <protection/>
    </xf>
    <xf numFmtId="0" fontId="12" fillId="0" borderId="63" xfId="0" applyFont="1" applyFill="1" applyBorder="1" applyAlignment="1">
      <alignment horizontal="center" vertical="top" wrapText="1"/>
    </xf>
    <xf numFmtId="0" fontId="12" fillId="0" borderId="64" xfId="0" applyFont="1" applyFill="1" applyBorder="1" applyAlignment="1">
      <alignment horizontal="center" vertical="top" wrapText="1"/>
    </xf>
    <xf numFmtId="0" fontId="12" fillId="0" borderId="33" xfId="0" applyFont="1" applyFill="1" applyBorder="1" applyAlignment="1">
      <alignment horizontal="center" vertical="top" wrapText="1"/>
    </xf>
    <xf numFmtId="0" fontId="7" fillId="33" borderId="10" xfId="54" applyFont="1" applyFill="1" applyBorder="1" applyAlignment="1">
      <alignment horizontal="center" vertical="center"/>
      <protection/>
    </xf>
    <xf numFmtId="0" fontId="0" fillId="0" borderId="10" xfId="52" applyFont="1" applyBorder="1" applyAlignment="1">
      <alignment horizontal="center" vertical="center" wrapText="1"/>
      <protection/>
    </xf>
    <xf numFmtId="0" fontId="0" fillId="0" borderId="0" xfId="0" applyFont="1" applyFill="1" applyBorder="1" applyAlignment="1">
      <alignment horizontal="left" wrapText="1"/>
    </xf>
    <xf numFmtId="0" fontId="7" fillId="0" borderId="0" xfId="52" applyFont="1" applyAlignment="1">
      <alignment horizontal="left" vertical="center" wrapText="1"/>
      <protection/>
    </xf>
    <xf numFmtId="0" fontId="13" fillId="33" borderId="10" xfId="54" applyFont="1" applyFill="1" applyBorder="1" applyAlignment="1">
      <alignment horizontal="center" vertical="center" wrapText="1"/>
      <protection/>
    </xf>
    <xf numFmtId="0" fontId="7" fillId="0" borderId="10" xfId="52" applyFont="1" applyFill="1" applyBorder="1" applyAlignment="1">
      <alignment horizontal="left" vertical="center" wrapText="1"/>
      <protection/>
    </xf>
    <xf numFmtId="3" fontId="0" fillId="0" borderId="63" xfId="52" applyNumberFormat="1" applyFont="1" applyBorder="1" applyAlignment="1">
      <alignment horizontal="center" vertical="center" wrapText="1"/>
      <protection/>
    </xf>
    <xf numFmtId="3" fontId="0" fillId="0" borderId="64" xfId="52" applyNumberFormat="1" applyFont="1" applyBorder="1" applyAlignment="1">
      <alignment horizontal="center" vertical="center" wrapText="1"/>
      <protection/>
    </xf>
    <xf numFmtId="3" fontId="0" fillId="0" borderId="33" xfId="52" applyNumberFormat="1" applyFont="1" applyBorder="1" applyAlignment="1">
      <alignment horizontal="center" vertical="center" wrapText="1"/>
      <protection/>
    </xf>
    <xf numFmtId="0" fontId="0" fillId="0" borderId="10" xfId="0" applyFont="1" applyBorder="1" applyAlignment="1">
      <alignment horizontal="center" vertical="center"/>
    </xf>
    <xf numFmtId="0" fontId="7" fillId="39" borderId="10" xfId="52" applyFont="1" applyFill="1" applyBorder="1" applyAlignment="1">
      <alignment horizontal="center" vertical="center" wrapText="1"/>
      <protection/>
    </xf>
    <xf numFmtId="0" fontId="11" fillId="0" borderId="0" xfId="0" applyFont="1" applyAlignment="1">
      <alignment horizontal="left" vertical="center" wrapText="1"/>
    </xf>
    <xf numFmtId="0" fontId="7" fillId="0" borderId="0" xfId="52" applyFont="1" applyBorder="1" applyAlignment="1">
      <alignment horizontal="left" vertical="center" wrapText="1"/>
      <protection/>
    </xf>
    <xf numFmtId="0" fontId="9" fillId="0" borderId="0" xfId="0" applyFont="1" applyAlignment="1">
      <alignment horizontal="left" vertical="center" wrapText="1"/>
    </xf>
    <xf numFmtId="0" fontId="0" fillId="0" borderId="10" xfId="0" applyFont="1" applyBorder="1" applyAlignment="1">
      <alignment horizontal="center" vertical="center"/>
    </xf>
    <xf numFmtId="0" fontId="0" fillId="0" borderId="10" xfId="52" applyFont="1" applyBorder="1" applyAlignment="1">
      <alignment horizontal="center" vertical="center" wrapText="1"/>
      <protection/>
    </xf>
    <xf numFmtId="0" fontId="0" fillId="0" borderId="0" xfId="0" applyFont="1" applyFill="1" applyBorder="1" applyAlignment="1">
      <alignment wrapText="1"/>
    </xf>
    <xf numFmtId="3" fontId="12" fillId="0" borderId="10" xfId="52" applyNumberFormat="1" applyFont="1" applyBorder="1" applyAlignment="1">
      <alignment horizontal="justify" vertical="center" wrapText="1"/>
      <protection/>
    </xf>
    <xf numFmtId="0" fontId="9" fillId="0" borderId="0" xfId="0" applyFont="1" applyFill="1" applyAlignment="1">
      <alignment horizontal="left" vertical="center" wrapText="1"/>
    </xf>
    <xf numFmtId="0" fontId="7" fillId="40" borderId="10" xfId="52" applyFont="1" applyFill="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Projekty ponadnardowoe i innowacyjne_monitoring" xfId="53"/>
    <cellStyle name="Normalny_załącznik_wskaźniki1708"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9"/>
  <sheetViews>
    <sheetView view="pageBreakPreview" zoomScale="85" zoomScaleSheetLayoutView="85" zoomScalePageLayoutView="0" workbookViewId="0" topLeftCell="A114">
      <selection activeCell="L118" sqref="L118"/>
    </sheetView>
  </sheetViews>
  <sheetFormatPr defaultColWidth="9.140625" defaultRowHeight="12.75" outlineLevelRow="1"/>
  <cols>
    <col min="1" max="1" width="5.421875" style="28" customWidth="1"/>
    <col min="2" max="2" width="66.140625" style="45" customWidth="1"/>
    <col min="3" max="3" width="13.57421875" style="28" customWidth="1"/>
    <col min="4" max="4" width="12.7109375" style="29" customWidth="1"/>
    <col min="5" max="6" width="12.7109375" style="32" customWidth="1"/>
    <col min="7" max="7" width="12.7109375" style="29" customWidth="1"/>
    <col min="8" max="10" width="12.7109375" style="32" customWidth="1"/>
    <col min="11" max="11" width="5.7109375" style="32" customWidth="1"/>
    <col min="12" max="16384" width="9.140625" style="32" customWidth="1"/>
  </cols>
  <sheetData>
    <row r="1" spans="1:10" s="28" customFormat="1" ht="18" customHeight="1">
      <c r="A1" s="510" t="s">
        <v>21</v>
      </c>
      <c r="B1" s="510"/>
      <c r="C1" s="510"/>
      <c r="D1" s="510"/>
      <c r="E1" s="510"/>
      <c r="F1" s="510"/>
      <c r="G1" s="510"/>
      <c r="H1" s="510"/>
      <c r="I1" s="510"/>
      <c r="J1" s="510"/>
    </row>
    <row r="2" spans="2:7" ht="12.75">
      <c r="B2" s="28"/>
      <c r="E2" s="30"/>
      <c r="F2" s="30"/>
      <c r="G2" s="31"/>
    </row>
    <row r="3" spans="1:10" ht="14.25">
      <c r="A3" s="511" t="s">
        <v>183</v>
      </c>
      <c r="B3" s="512"/>
      <c r="C3" s="515" t="s">
        <v>374</v>
      </c>
      <c r="D3" s="516"/>
      <c r="E3" s="516"/>
      <c r="F3" s="516"/>
      <c r="G3" s="516"/>
      <c r="H3" s="516"/>
      <c r="I3" s="516"/>
      <c r="J3" s="516"/>
    </row>
    <row r="4" spans="1:3" ht="14.25">
      <c r="A4" s="33"/>
      <c r="B4" s="34"/>
      <c r="C4" s="35"/>
    </row>
    <row r="5" spans="1:10" ht="14.25">
      <c r="A5" s="513" t="s">
        <v>184</v>
      </c>
      <c r="B5" s="512"/>
      <c r="C5" s="515" t="s">
        <v>376</v>
      </c>
      <c r="D5" s="516"/>
      <c r="E5" s="516"/>
      <c r="F5" s="516"/>
      <c r="G5" s="516"/>
      <c r="H5" s="516"/>
      <c r="I5" s="516"/>
      <c r="J5" s="516"/>
    </row>
    <row r="7" spans="1:10" s="36" customFormat="1" ht="12.75" customHeight="1">
      <c r="A7" s="518" t="s">
        <v>193</v>
      </c>
      <c r="B7" s="518"/>
      <c r="C7" s="518"/>
      <c r="D7" s="518"/>
      <c r="E7" s="518"/>
      <c r="F7" s="518"/>
      <c r="G7" s="518"/>
      <c r="H7" s="518"/>
      <c r="I7" s="518"/>
      <c r="J7" s="518"/>
    </row>
    <row r="8" spans="1:10" s="36" customFormat="1" ht="12.75">
      <c r="A8" s="519" t="s">
        <v>194</v>
      </c>
      <c r="B8" s="519"/>
      <c r="C8" s="519"/>
      <c r="D8" s="519"/>
      <c r="E8" s="519"/>
      <c r="F8" s="519"/>
      <c r="G8" s="519"/>
      <c r="H8" s="519"/>
      <c r="I8" s="519"/>
      <c r="J8" s="519"/>
    </row>
    <row r="9" spans="1:10" s="36" customFormat="1" ht="12.75" customHeight="1">
      <c r="A9" s="520" t="s">
        <v>180</v>
      </c>
      <c r="B9" s="520"/>
      <c r="C9" s="520"/>
      <c r="D9" s="520"/>
      <c r="E9" s="520"/>
      <c r="F9" s="520"/>
      <c r="G9" s="520"/>
      <c r="H9" s="520"/>
      <c r="I9" s="520"/>
      <c r="J9" s="520"/>
    </row>
    <row r="10" spans="1:10" s="36" customFormat="1" ht="12.75">
      <c r="A10" s="522"/>
      <c r="B10" s="520"/>
      <c r="C10" s="520"/>
      <c r="D10" s="520"/>
      <c r="E10" s="520"/>
      <c r="F10" s="520"/>
      <c r="G10" s="520"/>
      <c r="H10" s="520"/>
      <c r="I10" s="520"/>
      <c r="J10" s="37"/>
    </row>
    <row r="11" spans="1:13" s="40" customFormat="1" ht="16.5" customHeight="1">
      <c r="A11" s="517" t="s">
        <v>294</v>
      </c>
      <c r="B11" s="517"/>
      <c r="C11" s="517"/>
      <c r="D11" s="517"/>
      <c r="E11" s="517"/>
      <c r="F11" s="517"/>
      <c r="G11" s="517"/>
      <c r="H11" s="517"/>
      <c r="I11" s="517"/>
      <c r="J11" s="517"/>
      <c r="K11" s="39"/>
      <c r="L11" s="39"/>
      <c r="M11" s="39"/>
    </row>
    <row r="12" spans="1:10" s="41" customFormat="1" ht="43.5" customHeight="1">
      <c r="A12" s="521" t="s">
        <v>295</v>
      </c>
      <c r="B12" s="521"/>
      <c r="C12" s="521"/>
      <c r="D12" s="521"/>
      <c r="E12" s="521"/>
      <c r="F12" s="521"/>
      <c r="G12" s="521"/>
      <c r="H12" s="521"/>
      <c r="I12" s="521"/>
      <c r="J12" s="521"/>
    </row>
    <row r="13" spans="1:10" ht="56.25" customHeight="1">
      <c r="A13" s="514" t="s">
        <v>23</v>
      </c>
      <c r="B13" s="514"/>
      <c r="C13" s="514"/>
      <c r="D13" s="514"/>
      <c r="E13" s="514"/>
      <c r="F13" s="514"/>
      <c r="G13" s="514"/>
      <c r="H13" s="514"/>
      <c r="I13" s="514"/>
      <c r="J13" s="514"/>
    </row>
    <row r="14" spans="1:10" ht="33" customHeight="1">
      <c r="A14" s="467" t="s">
        <v>145</v>
      </c>
      <c r="B14" s="467"/>
      <c r="C14" s="467"/>
      <c r="D14" s="467"/>
      <c r="E14" s="467"/>
      <c r="F14" s="467"/>
      <c r="G14" s="467"/>
      <c r="H14" s="467"/>
      <c r="I14" s="467"/>
      <c r="J14" s="467"/>
    </row>
    <row r="15" spans="1:10" s="36" customFormat="1" ht="12.75">
      <c r="A15" s="38"/>
      <c r="B15" s="37"/>
      <c r="C15" s="37"/>
      <c r="D15" s="37"/>
      <c r="E15" s="37"/>
      <c r="F15" s="37"/>
      <c r="G15" s="37"/>
      <c r="H15" s="37"/>
      <c r="I15" s="37"/>
      <c r="J15" s="37"/>
    </row>
    <row r="16" spans="1:10" s="28" customFormat="1" ht="15.75" customHeight="1" thickBot="1">
      <c r="A16" s="523" t="s">
        <v>22</v>
      </c>
      <c r="B16" s="523"/>
      <c r="C16" s="523"/>
      <c r="D16" s="523"/>
      <c r="E16" s="523"/>
      <c r="F16" s="523"/>
      <c r="G16" s="523"/>
      <c r="H16" s="523"/>
      <c r="I16" s="523"/>
      <c r="J16" s="523"/>
    </row>
    <row r="17" spans="1:10" s="28" customFormat="1" ht="18" customHeight="1">
      <c r="A17" s="529" t="s">
        <v>272</v>
      </c>
      <c r="B17" s="468" t="s">
        <v>188</v>
      </c>
      <c r="C17" s="470" t="s">
        <v>85</v>
      </c>
      <c r="D17" s="471"/>
      <c r="E17" s="474" t="s">
        <v>73</v>
      </c>
      <c r="F17" s="475"/>
      <c r="G17" s="475"/>
      <c r="H17" s="475"/>
      <c r="I17" s="475"/>
      <c r="J17" s="476"/>
    </row>
    <row r="18" spans="1:10" s="28" customFormat="1" ht="28.5" customHeight="1">
      <c r="A18" s="530"/>
      <c r="B18" s="469"/>
      <c r="C18" s="472"/>
      <c r="D18" s="473"/>
      <c r="E18" s="477" t="s">
        <v>189</v>
      </c>
      <c r="F18" s="477"/>
      <c r="G18" s="478" t="s">
        <v>190</v>
      </c>
      <c r="H18" s="479"/>
      <c r="I18" s="478" t="s">
        <v>185</v>
      </c>
      <c r="J18" s="534"/>
    </row>
    <row r="19" spans="1:10" ht="15" thickBot="1">
      <c r="A19" s="42">
        <v>1</v>
      </c>
      <c r="B19" s="43">
        <v>2</v>
      </c>
      <c r="C19" s="526">
        <v>3</v>
      </c>
      <c r="D19" s="527"/>
      <c r="E19" s="526">
        <v>4</v>
      </c>
      <c r="F19" s="527"/>
      <c r="G19" s="526">
        <v>5</v>
      </c>
      <c r="H19" s="527"/>
      <c r="I19" s="526">
        <v>6</v>
      </c>
      <c r="J19" s="528"/>
    </row>
    <row r="20" spans="1:10" s="28" customFormat="1" ht="14.25" customHeight="1">
      <c r="A20" s="535" t="s">
        <v>242</v>
      </c>
      <c r="B20" s="536"/>
      <c r="C20" s="536"/>
      <c r="D20" s="536"/>
      <c r="E20" s="536"/>
      <c r="F20" s="536"/>
      <c r="G20" s="536"/>
      <c r="H20" s="536"/>
      <c r="I20" s="536"/>
      <c r="J20" s="537"/>
    </row>
    <row r="21" spans="1:10" s="44" customFormat="1" ht="14.25" customHeight="1" outlineLevel="1">
      <c r="A21" s="480" t="s">
        <v>100</v>
      </c>
      <c r="B21" s="481"/>
      <c r="C21" s="481"/>
      <c r="D21" s="481"/>
      <c r="E21" s="481"/>
      <c r="F21" s="481"/>
      <c r="G21" s="481"/>
      <c r="H21" s="481"/>
      <c r="I21" s="481"/>
      <c r="J21" s="482"/>
    </row>
    <row r="22" spans="1:10" ht="38.25" outlineLevel="1">
      <c r="A22" s="72">
        <v>1</v>
      </c>
      <c r="B22" s="49" t="s">
        <v>59</v>
      </c>
      <c r="C22" s="483">
        <v>1</v>
      </c>
      <c r="D22" s="484"/>
      <c r="E22" s="531" t="s">
        <v>179</v>
      </c>
      <c r="F22" s="532"/>
      <c r="G22" s="531" t="s">
        <v>179</v>
      </c>
      <c r="H22" s="532"/>
      <c r="I22" s="483">
        <v>0.98</v>
      </c>
      <c r="J22" s="533"/>
    </row>
    <row r="23" spans="1:10" s="45" customFormat="1" ht="25.5" outlineLevel="1">
      <c r="A23" s="74">
        <v>2</v>
      </c>
      <c r="B23" s="49" t="s">
        <v>120</v>
      </c>
      <c r="C23" s="538">
        <v>4347</v>
      </c>
      <c r="D23" s="484"/>
      <c r="E23" s="531" t="s">
        <v>179</v>
      </c>
      <c r="F23" s="532"/>
      <c r="G23" s="531" t="s">
        <v>179</v>
      </c>
      <c r="H23" s="532"/>
      <c r="I23" s="538">
        <v>8502</v>
      </c>
      <c r="J23" s="533"/>
    </row>
    <row r="24" spans="1:10" s="44" customFormat="1" ht="18.75" customHeight="1" outlineLevel="1">
      <c r="A24" s="480" t="s">
        <v>113</v>
      </c>
      <c r="B24" s="481"/>
      <c r="C24" s="481"/>
      <c r="D24" s="481"/>
      <c r="E24" s="481"/>
      <c r="F24" s="481"/>
      <c r="G24" s="481"/>
      <c r="H24" s="481"/>
      <c r="I24" s="481"/>
      <c r="J24" s="482"/>
    </row>
    <row r="25" spans="1:10" s="45" customFormat="1" ht="25.5" outlineLevel="1">
      <c r="A25" s="72">
        <v>1</v>
      </c>
      <c r="B25" s="49" t="s">
        <v>144</v>
      </c>
      <c r="C25" s="538" t="s">
        <v>179</v>
      </c>
      <c r="D25" s="484"/>
      <c r="E25" s="531" t="s">
        <v>179</v>
      </c>
      <c r="F25" s="532"/>
      <c r="G25" s="531" t="s">
        <v>179</v>
      </c>
      <c r="H25" s="532"/>
      <c r="I25" s="538">
        <v>1408</v>
      </c>
      <c r="J25" s="533"/>
    </row>
    <row r="26" spans="1:10" s="44" customFormat="1" ht="15.75" customHeight="1" outlineLevel="1">
      <c r="A26" s="480" t="s">
        <v>114</v>
      </c>
      <c r="B26" s="481"/>
      <c r="C26" s="481"/>
      <c r="D26" s="481"/>
      <c r="E26" s="481"/>
      <c r="F26" s="481"/>
      <c r="G26" s="481"/>
      <c r="H26" s="481"/>
      <c r="I26" s="481"/>
      <c r="J26" s="482"/>
    </row>
    <row r="27" spans="1:10" s="45" customFormat="1" ht="40.5" customHeight="1" outlineLevel="1">
      <c r="A27" s="72">
        <v>1</v>
      </c>
      <c r="B27" s="49" t="s">
        <v>146</v>
      </c>
      <c r="C27" s="538" t="s">
        <v>179</v>
      </c>
      <c r="D27" s="484"/>
      <c r="E27" s="531" t="s">
        <v>179</v>
      </c>
      <c r="F27" s="532"/>
      <c r="G27" s="531" t="s">
        <v>179</v>
      </c>
      <c r="H27" s="532"/>
      <c r="I27" s="538">
        <v>4007</v>
      </c>
      <c r="J27" s="533"/>
    </row>
    <row r="28" spans="1:10" s="44" customFormat="1" ht="12.75" customHeight="1" outlineLevel="1">
      <c r="A28" s="480" t="s">
        <v>115</v>
      </c>
      <c r="B28" s="481"/>
      <c r="C28" s="481"/>
      <c r="D28" s="481"/>
      <c r="E28" s="481"/>
      <c r="F28" s="481"/>
      <c r="G28" s="481"/>
      <c r="H28" s="481"/>
      <c r="I28" s="481"/>
      <c r="J28" s="482"/>
    </row>
    <row r="29" spans="1:10" s="45" customFormat="1" ht="38.25" outlineLevel="1">
      <c r="A29" s="72">
        <v>1</v>
      </c>
      <c r="B29" s="49" t="s">
        <v>147</v>
      </c>
      <c r="C29" s="538" t="s">
        <v>179</v>
      </c>
      <c r="D29" s="484"/>
      <c r="E29" s="531" t="s">
        <v>179</v>
      </c>
      <c r="F29" s="532"/>
      <c r="G29" s="531" t="s">
        <v>179</v>
      </c>
      <c r="H29" s="532"/>
      <c r="I29" s="538">
        <v>850</v>
      </c>
      <c r="J29" s="533"/>
    </row>
    <row r="30" spans="1:10" s="47" customFormat="1" ht="17.25" customHeight="1" outlineLevel="1">
      <c r="A30" s="73" t="s">
        <v>88</v>
      </c>
      <c r="B30" s="46" t="s">
        <v>20</v>
      </c>
      <c r="C30" s="539" t="s">
        <v>179</v>
      </c>
      <c r="D30" s="540"/>
      <c r="E30" s="539" t="s">
        <v>179</v>
      </c>
      <c r="F30" s="540"/>
      <c r="G30" s="539" t="s">
        <v>179</v>
      </c>
      <c r="H30" s="540"/>
      <c r="I30" s="539" t="s">
        <v>179</v>
      </c>
      <c r="J30" s="541"/>
    </row>
    <row r="31" spans="1:10" s="50" customFormat="1" ht="12.75">
      <c r="A31" s="524" t="s">
        <v>109</v>
      </c>
      <c r="B31" s="524"/>
      <c r="C31" s="525" t="s">
        <v>377</v>
      </c>
      <c r="D31" s="525"/>
      <c r="E31" s="525"/>
      <c r="F31" s="525"/>
      <c r="G31" s="525"/>
      <c r="H31" s="525"/>
      <c r="I31" s="525"/>
      <c r="J31" s="525"/>
    </row>
    <row r="32" spans="1:10" s="28" customFormat="1" ht="14.25" customHeight="1">
      <c r="A32" s="535" t="s">
        <v>243</v>
      </c>
      <c r="B32" s="536"/>
      <c r="C32" s="536"/>
      <c r="D32" s="536"/>
      <c r="E32" s="536"/>
      <c r="F32" s="536"/>
      <c r="G32" s="536"/>
      <c r="H32" s="536"/>
      <c r="I32" s="536"/>
      <c r="J32" s="537"/>
    </row>
    <row r="33" spans="1:10" s="44" customFormat="1" ht="14.25" customHeight="1" outlineLevel="1">
      <c r="A33" s="480" t="s">
        <v>100</v>
      </c>
      <c r="B33" s="481"/>
      <c r="C33" s="481"/>
      <c r="D33" s="481"/>
      <c r="E33" s="481"/>
      <c r="F33" s="481"/>
      <c r="G33" s="481"/>
      <c r="H33" s="481"/>
      <c r="I33" s="481"/>
      <c r="J33" s="482"/>
    </row>
    <row r="34" spans="1:10" s="45" customFormat="1" ht="25.5" outlineLevel="1">
      <c r="A34" s="71">
        <v>1</v>
      </c>
      <c r="B34" s="49" t="s">
        <v>280</v>
      </c>
      <c r="C34" s="483">
        <v>0.1</v>
      </c>
      <c r="D34" s="484"/>
      <c r="E34" s="531" t="s">
        <v>117</v>
      </c>
      <c r="F34" s="532"/>
      <c r="G34" s="531" t="s">
        <v>117</v>
      </c>
      <c r="H34" s="532"/>
      <c r="I34" s="542">
        <v>0.1328</v>
      </c>
      <c r="J34" s="543"/>
    </row>
    <row r="35" spans="1:10" s="45" customFormat="1" ht="38.25" outlineLevel="1">
      <c r="A35" s="72">
        <v>2</v>
      </c>
      <c r="B35" s="49" t="s">
        <v>279</v>
      </c>
      <c r="C35" s="483">
        <v>0.15</v>
      </c>
      <c r="D35" s="484"/>
      <c r="E35" s="531" t="s">
        <v>117</v>
      </c>
      <c r="F35" s="532"/>
      <c r="G35" s="531" t="s">
        <v>117</v>
      </c>
      <c r="H35" s="532"/>
      <c r="I35" s="542">
        <v>0.1595</v>
      </c>
      <c r="J35" s="543"/>
    </row>
    <row r="36" spans="1:10" s="45" customFormat="1" ht="25.5" outlineLevel="1">
      <c r="A36" s="72">
        <v>3</v>
      </c>
      <c r="B36" s="49" t="s">
        <v>351</v>
      </c>
      <c r="C36" s="483">
        <v>1</v>
      </c>
      <c r="D36" s="484"/>
      <c r="E36" s="531" t="s">
        <v>117</v>
      </c>
      <c r="F36" s="532"/>
      <c r="G36" s="531" t="s">
        <v>117</v>
      </c>
      <c r="H36" s="532"/>
      <c r="I36" s="542">
        <v>0.8665</v>
      </c>
      <c r="J36" s="543"/>
    </row>
    <row r="37" spans="1:10" s="45" customFormat="1" ht="14.25" outlineLevel="1">
      <c r="A37" s="480" t="s">
        <v>113</v>
      </c>
      <c r="B37" s="481"/>
      <c r="C37" s="481"/>
      <c r="D37" s="481"/>
      <c r="E37" s="481"/>
      <c r="F37" s="481"/>
      <c r="G37" s="481"/>
      <c r="H37" s="481"/>
      <c r="I37" s="481"/>
      <c r="J37" s="482"/>
    </row>
    <row r="38" spans="1:10" s="59" customFormat="1" ht="37.5" customHeight="1" outlineLevel="1">
      <c r="A38" s="74">
        <v>1</v>
      </c>
      <c r="B38" s="64" t="s">
        <v>353</v>
      </c>
      <c r="C38" s="538">
        <v>7</v>
      </c>
      <c r="D38" s="484" t="s">
        <v>179</v>
      </c>
      <c r="E38" s="531" t="s">
        <v>179</v>
      </c>
      <c r="F38" s="532"/>
      <c r="G38" s="531" t="s">
        <v>179</v>
      </c>
      <c r="H38" s="532" t="s">
        <v>179</v>
      </c>
      <c r="I38" s="567">
        <v>0</v>
      </c>
      <c r="J38" s="543"/>
    </row>
    <row r="39" spans="1:10" s="47" customFormat="1" ht="18.75" customHeight="1" outlineLevel="1">
      <c r="A39" s="73" t="s">
        <v>88</v>
      </c>
      <c r="B39" s="46" t="s">
        <v>20</v>
      </c>
      <c r="C39" s="539" t="s">
        <v>179</v>
      </c>
      <c r="D39" s="540"/>
      <c r="E39" s="539" t="s">
        <v>179</v>
      </c>
      <c r="F39" s="540"/>
      <c r="G39" s="539" t="s">
        <v>179</v>
      </c>
      <c r="H39" s="540"/>
      <c r="I39" s="539" t="s">
        <v>179</v>
      </c>
      <c r="J39" s="541"/>
    </row>
    <row r="40" spans="1:10" s="50" customFormat="1" ht="12.75">
      <c r="A40" s="524" t="s">
        <v>109</v>
      </c>
      <c r="B40" s="524"/>
      <c r="C40" s="525" t="s">
        <v>377</v>
      </c>
      <c r="D40" s="525"/>
      <c r="E40" s="525"/>
      <c r="F40" s="525"/>
      <c r="G40" s="525"/>
      <c r="H40" s="525"/>
      <c r="I40" s="525"/>
      <c r="J40" s="525"/>
    </row>
    <row r="41" spans="1:10" s="28" customFormat="1" ht="13.5" customHeight="1">
      <c r="A41" s="535" t="s">
        <v>245</v>
      </c>
      <c r="B41" s="536"/>
      <c r="C41" s="536"/>
      <c r="D41" s="536"/>
      <c r="E41" s="536"/>
      <c r="F41" s="536"/>
      <c r="G41" s="536"/>
      <c r="H41" s="536"/>
      <c r="I41" s="536"/>
      <c r="J41" s="537"/>
    </row>
    <row r="42" spans="1:10" s="44" customFormat="1" ht="15" customHeight="1" outlineLevel="1">
      <c r="A42" s="480" t="s">
        <v>100</v>
      </c>
      <c r="B42" s="481"/>
      <c r="C42" s="481"/>
      <c r="D42" s="481"/>
      <c r="E42" s="481"/>
      <c r="F42" s="481"/>
      <c r="G42" s="481"/>
      <c r="H42" s="481"/>
      <c r="I42" s="481"/>
      <c r="J42" s="482"/>
    </row>
    <row r="43" spans="1:10" s="45" customFormat="1" ht="33" customHeight="1" outlineLevel="1">
      <c r="A43" s="71">
        <v>1</v>
      </c>
      <c r="B43" s="49" t="s">
        <v>125</v>
      </c>
      <c r="C43" s="483">
        <v>0.06</v>
      </c>
      <c r="D43" s="484"/>
      <c r="E43" s="531" t="s">
        <v>179</v>
      </c>
      <c r="F43" s="532"/>
      <c r="G43" s="531" t="s">
        <v>179</v>
      </c>
      <c r="H43" s="532"/>
      <c r="I43" s="544">
        <f>3407/90177</f>
        <v>0.037781252425784846</v>
      </c>
      <c r="J43" s="545"/>
    </row>
    <row r="44" spans="1:10" s="44" customFormat="1" ht="18" customHeight="1" outlineLevel="1">
      <c r="A44" s="480" t="s">
        <v>113</v>
      </c>
      <c r="B44" s="481"/>
      <c r="C44" s="481"/>
      <c r="D44" s="481"/>
      <c r="E44" s="481"/>
      <c r="F44" s="481"/>
      <c r="G44" s="481"/>
      <c r="H44" s="481"/>
      <c r="I44" s="481"/>
      <c r="J44" s="482"/>
    </row>
    <row r="45" spans="1:10" ht="53.25" customHeight="1" outlineLevel="1">
      <c r="A45" s="71">
        <v>1</v>
      </c>
      <c r="B45" s="49" t="s">
        <v>350</v>
      </c>
      <c r="C45" s="483">
        <v>0.1</v>
      </c>
      <c r="D45" s="484"/>
      <c r="E45" s="531" t="s">
        <v>117</v>
      </c>
      <c r="F45" s="532"/>
      <c r="G45" s="531" t="s">
        <v>117</v>
      </c>
      <c r="H45" s="532"/>
      <c r="I45" s="544">
        <f>(449+526)/945</f>
        <v>1.0317460317460319</v>
      </c>
      <c r="J45" s="545"/>
    </row>
    <row r="46" spans="1:10" s="45" customFormat="1" ht="18.75" customHeight="1" outlineLevel="1">
      <c r="A46" s="75" t="s">
        <v>88</v>
      </c>
      <c r="B46" s="46" t="s">
        <v>20</v>
      </c>
      <c r="C46" s="539" t="s">
        <v>179</v>
      </c>
      <c r="D46" s="540"/>
      <c r="E46" s="538" t="s">
        <v>179</v>
      </c>
      <c r="F46" s="484"/>
      <c r="G46" s="546" t="s">
        <v>179</v>
      </c>
      <c r="H46" s="547"/>
      <c r="I46" s="539" t="s">
        <v>179</v>
      </c>
      <c r="J46" s="541"/>
    </row>
    <row r="47" spans="1:10" s="50" customFormat="1" ht="12.75">
      <c r="A47" s="524" t="s">
        <v>109</v>
      </c>
      <c r="B47" s="524"/>
      <c r="C47" s="525" t="s">
        <v>377</v>
      </c>
      <c r="D47" s="525"/>
      <c r="E47" s="525"/>
      <c r="F47" s="525"/>
      <c r="G47" s="525"/>
      <c r="H47" s="525"/>
      <c r="I47" s="525"/>
      <c r="J47" s="525"/>
    </row>
    <row r="48" spans="1:10" s="28" customFormat="1" ht="14.25" customHeight="1">
      <c r="A48" s="535" t="s">
        <v>249</v>
      </c>
      <c r="B48" s="536"/>
      <c r="C48" s="536"/>
      <c r="D48" s="536"/>
      <c r="E48" s="536"/>
      <c r="F48" s="536"/>
      <c r="G48" s="536"/>
      <c r="H48" s="536"/>
      <c r="I48" s="536"/>
      <c r="J48" s="537"/>
    </row>
    <row r="49" spans="1:10" s="44" customFormat="1" ht="14.25" customHeight="1" outlineLevel="1">
      <c r="A49" s="480" t="s">
        <v>100</v>
      </c>
      <c r="B49" s="481"/>
      <c r="C49" s="481"/>
      <c r="D49" s="481"/>
      <c r="E49" s="481"/>
      <c r="F49" s="481"/>
      <c r="G49" s="481"/>
      <c r="H49" s="481"/>
      <c r="I49" s="481"/>
      <c r="J49" s="482"/>
    </row>
    <row r="50" spans="1:10" s="45" customFormat="1" ht="38.25" outlineLevel="1">
      <c r="A50" s="71">
        <v>1</v>
      </c>
      <c r="B50" s="49" t="s">
        <v>159</v>
      </c>
      <c r="C50" s="548">
        <v>0.2</v>
      </c>
      <c r="D50" s="549"/>
      <c r="E50" s="550">
        <v>0.1787</v>
      </c>
      <c r="F50" s="551"/>
      <c r="G50" s="550">
        <v>0.183</v>
      </c>
      <c r="H50" s="551"/>
      <c r="I50" s="550">
        <v>0.1809</v>
      </c>
      <c r="J50" s="551"/>
    </row>
    <row r="51" spans="1:10" s="45" customFormat="1" ht="25.5" outlineLevel="1">
      <c r="A51" s="72">
        <v>2</v>
      </c>
      <c r="B51" s="49" t="s">
        <v>362</v>
      </c>
      <c r="C51" s="548">
        <v>0.01</v>
      </c>
      <c r="D51" s="549"/>
      <c r="E51" s="550">
        <v>0.0009</v>
      </c>
      <c r="F51" s="551"/>
      <c r="G51" s="550">
        <v>0.0005</v>
      </c>
      <c r="H51" s="551"/>
      <c r="I51" s="550">
        <v>0.0007</v>
      </c>
      <c r="J51" s="551"/>
    </row>
    <row r="52" spans="1:10" s="44" customFormat="1" ht="16.5" customHeight="1" outlineLevel="1">
      <c r="A52" s="480" t="s">
        <v>113</v>
      </c>
      <c r="B52" s="481"/>
      <c r="C52" s="481"/>
      <c r="D52" s="481"/>
      <c r="E52" s="481"/>
      <c r="F52" s="481"/>
      <c r="G52" s="481"/>
      <c r="H52" s="481"/>
      <c r="I52" s="481"/>
      <c r="J52" s="482"/>
    </row>
    <row r="53" spans="1:10" s="45" customFormat="1" ht="38.25" outlineLevel="1">
      <c r="A53" s="552">
        <v>1</v>
      </c>
      <c r="B53" s="269" t="s">
        <v>160</v>
      </c>
      <c r="C53" s="548">
        <v>0.6</v>
      </c>
      <c r="D53" s="549"/>
      <c r="E53" s="553" t="s">
        <v>179</v>
      </c>
      <c r="F53" s="554"/>
      <c r="G53" s="553" t="s">
        <v>179</v>
      </c>
      <c r="H53" s="554"/>
      <c r="I53" s="550">
        <v>0.4119</v>
      </c>
      <c r="J53" s="551"/>
    </row>
    <row r="54" spans="1:10" s="45" customFormat="1" ht="12.75" outlineLevel="1">
      <c r="A54" s="496"/>
      <c r="B54" s="48" t="s">
        <v>161</v>
      </c>
      <c r="C54" s="548">
        <v>0.42</v>
      </c>
      <c r="D54" s="549"/>
      <c r="E54" s="553" t="s">
        <v>179</v>
      </c>
      <c r="F54" s="554"/>
      <c r="G54" s="553" t="s">
        <v>179</v>
      </c>
      <c r="H54" s="554"/>
      <c r="I54" s="550">
        <v>0.3846</v>
      </c>
      <c r="J54" s="551"/>
    </row>
    <row r="55" spans="1:10" s="45" customFormat="1" ht="12.75" outlineLevel="1">
      <c r="A55" s="496"/>
      <c r="B55" s="48" t="s">
        <v>162</v>
      </c>
      <c r="C55" s="548">
        <v>0.8</v>
      </c>
      <c r="D55" s="549"/>
      <c r="E55" s="553" t="s">
        <v>179</v>
      </c>
      <c r="F55" s="554"/>
      <c r="G55" s="553" t="s">
        <v>179</v>
      </c>
      <c r="H55" s="554"/>
      <c r="I55" s="550">
        <v>0.4517</v>
      </c>
      <c r="J55" s="551"/>
    </row>
    <row r="56" spans="1:10" s="45" customFormat="1" ht="26.25" customHeight="1" outlineLevel="1">
      <c r="A56" s="261">
        <v>2</v>
      </c>
      <c r="B56" s="49" t="s">
        <v>58</v>
      </c>
      <c r="C56" s="548">
        <v>0.7</v>
      </c>
      <c r="D56" s="549"/>
      <c r="E56" s="553" t="s">
        <v>179</v>
      </c>
      <c r="F56" s="554"/>
      <c r="G56" s="553" t="s">
        <v>179</v>
      </c>
      <c r="H56" s="554"/>
      <c r="I56" s="550">
        <v>0.3787</v>
      </c>
      <c r="J56" s="551"/>
    </row>
    <row r="57" spans="1:10" s="44" customFormat="1" ht="16.5" customHeight="1" outlineLevel="1">
      <c r="A57" s="480" t="s">
        <v>114</v>
      </c>
      <c r="B57" s="481"/>
      <c r="C57" s="481"/>
      <c r="D57" s="481"/>
      <c r="E57" s="481"/>
      <c r="F57" s="481"/>
      <c r="G57" s="481"/>
      <c r="H57" s="481"/>
      <c r="I57" s="481"/>
      <c r="J57" s="482"/>
    </row>
    <row r="58" spans="1:10" s="45" customFormat="1" ht="25.5" outlineLevel="1">
      <c r="A58" s="71">
        <v>1</v>
      </c>
      <c r="B58" s="49" t="s">
        <v>163</v>
      </c>
      <c r="C58" s="548">
        <v>0.5</v>
      </c>
      <c r="D58" s="549"/>
      <c r="E58" s="553" t="s">
        <v>179</v>
      </c>
      <c r="F58" s="554"/>
      <c r="G58" s="553" t="s">
        <v>179</v>
      </c>
      <c r="H58" s="554"/>
      <c r="I58" s="550">
        <v>0.5244</v>
      </c>
      <c r="J58" s="551"/>
    </row>
    <row r="59" spans="1:10" s="45" customFormat="1" ht="38.25" outlineLevel="1">
      <c r="A59" s="72">
        <v>2</v>
      </c>
      <c r="B59" s="49" t="s">
        <v>164</v>
      </c>
      <c r="C59" s="548">
        <v>0.38</v>
      </c>
      <c r="D59" s="549"/>
      <c r="E59" s="553" t="s">
        <v>179</v>
      </c>
      <c r="F59" s="554"/>
      <c r="G59" s="553" t="s">
        <v>179</v>
      </c>
      <c r="H59" s="554"/>
      <c r="I59" s="550">
        <v>0.2222</v>
      </c>
      <c r="J59" s="551"/>
    </row>
    <row r="60" spans="1:10" ht="25.5" outlineLevel="1">
      <c r="A60" s="72">
        <v>3</v>
      </c>
      <c r="B60" s="49" t="s">
        <v>250</v>
      </c>
      <c r="C60" s="555">
        <v>13689</v>
      </c>
      <c r="D60" s="556"/>
      <c r="E60" s="553">
        <v>665</v>
      </c>
      <c r="F60" s="554"/>
      <c r="G60" s="553">
        <v>1352</v>
      </c>
      <c r="H60" s="554"/>
      <c r="I60" s="553">
        <v>2017</v>
      </c>
      <c r="J60" s="554"/>
    </row>
    <row r="61" spans="1:10" s="44" customFormat="1" ht="18" customHeight="1" outlineLevel="1">
      <c r="A61" s="480" t="s">
        <v>115</v>
      </c>
      <c r="B61" s="481"/>
      <c r="C61" s="481"/>
      <c r="D61" s="481"/>
      <c r="E61" s="481"/>
      <c r="F61" s="481"/>
      <c r="G61" s="481"/>
      <c r="H61" s="481"/>
      <c r="I61" s="481"/>
      <c r="J61" s="482"/>
    </row>
    <row r="62" spans="1:10" ht="26.25" customHeight="1" outlineLevel="1">
      <c r="A62" s="558">
        <v>1</v>
      </c>
      <c r="B62" s="49" t="s">
        <v>165</v>
      </c>
      <c r="C62" s="548">
        <v>0.11</v>
      </c>
      <c r="D62" s="549"/>
      <c r="E62" s="550">
        <v>0.2082</v>
      </c>
      <c r="F62" s="551"/>
      <c r="G62" s="550">
        <v>0.1425</v>
      </c>
      <c r="H62" s="551"/>
      <c r="I62" s="550">
        <v>0.196</v>
      </c>
      <c r="J62" s="551"/>
    </row>
    <row r="63" spans="1:10" ht="12.75" outlineLevel="1">
      <c r="A63" s="559"/>
      <c r="B63" s="49" t="s">
        <v>166</v>
      </c>
      <c r="C63" s="548">
        <v>0.33</v>
      </c>
      <c r="D63" s="549"/>
      <c r="E63" s="550">
        <v>0.3719</v>
      </c>
      <c r="F63" s="551"/>
      <c r="G63" s="550">
        <v>0.2487</v>
      </c>
      <c r="H63" s="551"/>
      <c r="I63" s="550">
        <v>0.3699</v>
      </c>
      <c r="J63" s="551"/>
    </row>
    <row r="64" spans="1:10" ht="12.75" outlineLevel="1">
      <c r="A64" s="560"/>
      <c r="B64" s="49" t="s">
        <v>167</v>
      </c>
      <c r="C64" s="548">
        <v>0.08</v>
      </c>
      <c r="D64" s="549"/>
      <c r="E64" s="550">
        <v>0.1139</v>
      </c>
      <c r="F64" s="551"/>
      <c r="G64" s="550">
        <v>0.073</v>
      </c>
      <c r="H64" s="551"/>
      <c r="I64" s="550">
        <v>0.096</v>
      </c>
      <c r="J64" s="551"/>
    </row>
    <row r="65" spans="1:10" s="45" customFormat="1" ht="12.75" outlineLevel="1">
      <c r="A65" s="75" t="s">
        <v>88</v>
      </c>
      <c r="B65" s="46" t="s">
        <v>20</v>
      </c>
      <c r="C65" s="531" t="s">
        <v>179</v>
      </c>
      <c r="D65" s="532"/>
      <c r="E65" s="538" t="s">
        <v>179</v>
      </c>
      <c r="F65" s="484"/>
      <c r="G65" s="538" t="s">
        <v>179</v>
      </c>
      <c r="H65" s="484"/>
      <c r="I65" s="538" t="s">
        <v>179</v>
      </c>
      <c r="J65" s="484"/>
    </row>
    <row r="66" spans="1:10" s="50" customFormat="1" ht="12.75">
      <c r="A66" s="524" t="s">
        <v>109</v>
      </c>
      <c r="B66" s="524"/>
      <c r="C66" s="525" t="s">
        <v>377</v>
      </c>
      <c r="D66" s="525"/>
      <c r="E66" s="525"/>
      <c r="F66" s="525"/>
      <c r="G66" s="525"/>
      <c r="H66" s="525"/>
      <c r="I66" s="525"/>
      <c r="J66" s="525"/>
    </row>
    <row r="67" spans="1:10" s="50" customFormat="1" ht="12.75">
      <c r="A67" s="557" t="s">
        <v>284</v>
      </c>
      <c r="B67" s="557"/>
      <c r="C67" s="557"/>
      <c r="D67" s="557"/>
      <c r="E67" s="557"/>
      <c r="F67" s="557"/>
      <c r="G67" s="557"/>
      <c r="H67" s="557"/>
      <c r="I67" s="557"/>
      <c r="J67" s="557"/>
    </row>
    <row r="68" spans="1:10" s="45" customFormat="1" ht="12.75" customHeight="1">
      <c r="A68" s="568"/>
      <c r="B68" s="568"/>
      <c r="C68" s="568"/>
      <c r="D68" s="568"/>
      <c r="E68" s="568"/>
      <c r="F68" s="568"/>
      <c r="G68" s="568"/>
      <c r="H68" s="568"/>
      <c r="I68" s="568"/>
      <c r="J68" s="568"/>
    </row>
    <row r="69" spans="1:10" s="28" customFormat="1" ht="15.75" customHeight="1">
      <c r="A69" s="569" t="s">
        <v>24</v>
      </c>
      <c r="B69" s="570"/>
      <c r="C69" s="570"/>
      <c r="D69" s="570"/>
      <c r="E69" s="570"/>
      <c r="F69" s="570"/>
      <c r="G69" s="570"/>
      <c r="H69" s="570"/>
      <c r="I69" s="570"/>
      <c r="J69" s="1"/>
    </row>
    <row r="70" spans="1:10" s="28" customFormat="1" ht="15.75">
      <c r="A70" s="51"/>
      <c r="B70" s="4"/>
      <c r="C70" s="4"/>
      <c r="D70" s="4"/>
      <c r="E70" s="4"/>
      <c r="F70" s="4"/>
      <c r="G70" s="4"/>
      <c r="H70" s="4"/>
      <c r="I70" s="4"/>
      <c r="J70" s="1"/>
    </row>
    <row r="71" spans="1:10" s="52" customFormat="1" ht="37.5" customHeight="1">
      <c r="A71" s="562" t="s">
        <v>72</v>
      </c>
      <c r="B71" s="562"/>
      <c r="C71" s="562"/>
      <c r="D71" s="562"/>
      <c r="E71" s="562"/>
      <c r="F71" s="562"/>
      <c r="G71" s="562"/>
      <c r="H71" s="562"/>
      <c r="I71" s="562"/>
      <c r="J71" s="562"/>
    </row>
    <row r="72" spans="1:10" s="28" customFormat="1" ht="16.5" thickBot="1">
      <c r="A72" s="51"/>
      <c r="B72" s="4"/>
      <c r="C72" s="4"/>
      <c r="D72" s="4"/>
      <c r="E72" s="4"/>
      <c r="F72" s="4"/>
      <c r="G72" s="4"/>
      <c r="H72" s="4"/>
      <c r="I72" s="4"/>
      <c r="J72" s="1"/>
    </row>
    <row r="73" spans="1:10" s="28" customFormat="1" ht="21.75" customHeight="1">
      <c r="A73" s="529" t="s">
        <v>272</v>
      </c>
      <c r="B73" s="561" t="s">
        <v>188</v>
      </c>
      <c r="C73" s="566" t="s">
        <v>85</v>
      </c>
      <c r="D73" s="561" t="s">
        <v>196</v>
      </c>
      <c r="E73" s="561"/>
      <c r="F73" s="561"/>
      <c r="G73" s="561" t="s">
        <v>197</v>
      </c>
      <c r="H73" s="561"/>
      <c r="I73" s="561"/>
      <c r="J73" s="563" t="s">
        <v>84</v>
      </c>
    </row>
    <row r="74" spans="1:10" s="28" customFormat="1" ht="24" customHeight="1">
      <c r="A74" s="530"/>
      <c r="B74" s="565"/>
      <c r="C74" s="477"/>
      <c r="D74" s="53" t="s">
        <v>189</v>
      </c>
      <c r="E74" s="53" t="s">
        <v>190</v>
      </c>
      <c r="F74" s="53" t="s">
        <v>185</v>
      </c>
      <c r="G74" s="53" t="s">
        <v>189</v>
      </c>
      <c r="H74" s="53" t="s">
        <v>190</v>
      </c>
      <c r="I74" s="53" t="s">
        <v>185</v>
      </c>
      <c r="J74" s="564"/>
    </row>
    <row r="75" spans="1:10" ht="14.25">
      <c r="A75" s="76">
        <v>1</v>
      </c>
      <c r="B75" s="54">
        <v>2</v>
      </c>
      <c r="C75" s="54">
        <v>3</v>
      </c>
      <c r="D75" s="55">
        <v>4</v>
      </c>
      <c r="E75" s="55">
        <v>5</v>
      </c>
      <c r="F75" s="55">
        <v>6</v>
      </c>
      <c r="G75" s="55">
        <v>7</v>
      </c>
      <c r="H75" s="55">
        <v>8</v>
      </c>
      <c r="I75" s="55">
        <v>9</v>
      </c>
      <c r="J75" s="77" t="s">
        <v>86</v>
      </c>
    </row>
    <row r="76" spans="1:10" s="57" customFormat="1" ht="24.75" customHeight="1">
      <c r="A76" s="491" t="s">
        <v>242</v>
      </c>
      <c r="B76" s="492"/>
      <c r="C76" s="492"/>
      <c r="D76" s="492"/>
      <c r="E76" s="492"/>
      <c r="F76" s="492"/>
      <c r="G76" s="492"/>
      <c r="H76" s="492"/>
      <c r="I76" s="492"/>
      <c r="J76" s="493"/>
    </row>
    <row r="77" spans="1:10" s="57" customFormat="1" ht="25.5" outlineLevel="1">
      <c r="A77" s="494">
        <v>1</v>
      </c>
      <c r="B77" s="64" t="s">
        <v>89</v>
      </c>
      <c r="C77" s="449">
        <v>52841</v>
      </c>
      <c r="D77" s="260">
        <v>2278</v>
      </c>
      <c r="E77" s="260">
        <v>2029</v>
      </c>
      <c r="F77" s="56">
        <f>D77+E77</f>
        <v>4307</v>
      </c>
      <c r="G77" s="260">
        <v>23381</v>
      </c>
      <c r="H77" s="260">
        <v>17838</v>
      </c>
      <c r="I77" s="56">
        <f>G77+H77</f>
        <v>41219</v>
      </c>
      <c r="J77" s="283">
        <f>(I77/C77)*100</f>
        <v>78.0057152589845</v>
      </c>
    </row>
    <row r="78" spans="1:10" s="57" customFormat="1" ht="19.5" customHeight="1" outlineLevel="1">
      <c r="A78" s="494"/>
      <c r="B78" s="63" t="s">
        <v>275</v>
      </c>
      <c r="C78" s="450">
        <v>13479</v>
      </c>
      <c r="D78" s="260">
        <v>923</v>
      </c>
      <c r="E78" s="260">
        <v>699</v>
      </c>
      <c r="F78" s="56">
        <f aca="true" t="shared" si="0" ref="F78:F115">D78+E78</f>
        <v>1622</v>
      </c>
      <c r="G78" s="260">
        <v>9431</v>
      </c>
      <c r="H78" s="260">
        <v>6355</v>
      </c>
      <c r="I78" s="56">
        <f aca="true" t="shared" si="1" ref="I78:I115">G78+H78</f>
        <v>15786</v>
      </c>
      <c r="J78" s="283">
        <f aca="true" t="shared" si="2" ref="J78:J87">(I78/C78)*100</f>
        <v>117.11551302025373</v>
      </c>
    </row>
    <row r="79" spans="1:10" s="57" customFormat="1" ht="19.5" customHeight="1" outlineLevel="1">
      <c r="A79" s="494"/>
      <c r="B79" s="63" t="s">
        <v>276</v>
      </c>
      <c r="C79" s="450">
        <v>3161</v>
      </c>
      <c r="D79" s="260">
        <v>456</v>
      </c>
      <c r="E79" s="260">
        <v>293</v>
      </c>
      <c r="F79" s="56">
        <f t="shared" si="0"/>
        <v>749</v>
      </c>
      <c r="G79" s="260">
        <v>3869</v>
      </c>
      <c r="H79" s="260">
        <v>2431</v>
      </c>
      <c r="I79" s="56">
        <f t="shared" si="1"/>
        <v>6300</v>
      </c>
      <c r="J79" s="283">
        <f t="shared" si="2"/>
        <v>199.3040177159127</v>
      </c>
    </row>
    <row r="80" spans="1:10" s="57" customFormat="1" ht="25.5" outlineLevel="1">
      <c r="A80" s="494"/>
      <c r="B80" s="63" t="s">
        <v>168</v>
      </c>
      <c r="C80" s="450">
        <v>19353</v>
      </c>
      <c r="D80" s="260">
        <v>12</v>
      </c>
      <c r="E80" s="260">
        <v>111</v>
      </c>
      <c r="F80" s="56">
        <f t="shared" si="0"/>
        <v>123</v>
      </c>
      <c r="G80" s="260">
        <v>12748</v>
      </c>
      <c r="H80" s="260">
        <v>9075</v>
      </c>
      <c r="I80" s="56">
        <f t="shared" si="1"/>
        <v>21823</v>
      </c>
      <c r="J80" s="283">
        <f t="shared" si="2"/>
        <v>112.76287914018499</v>
      </c>
    </row>
    <row r="81" spans="1:10" s="57" customFormat="1" ht="19.5" customHeight="1" outlineLevel="1">
      <c r="A81" s="494"/>
      <c r="B81" s="64" t="s">
        <v>169</v>
      </c>
      <c r="C81" s="450">
        <v>1512</v>
      </c>
      <c r="D81" s="260">
        <v>175</v>
      </c>
      <c r="E81" s="260">
        <v>149</v>
      </c>
      <c r="F81" s="56">
        <f t="shared" si="0"/>
        <v>324</v>
      </c>
      <c r="G81" s="260">
        <v>710</v>
      </c>
      <c r="H81" s="260">
        <v>516</v>
      </c>
      <c r="I81" s="56">
        <f t="shared" si="1"/>
        <v>1226</v>
      </c>
      <c r="J81" s="283">
        <f t="shared" si="2"/>
        <v>81.08465608465607</v>
      </c>
    </row>
    <row r="82" spans="1:10" s="57" customFormat="1" ht="19.5" customHeight="1" outlineLevel="1">
      <c r="A82" s="494"/>
      <c r="B82" s="64" t="s">
        <v>170</v>
      </c>
      <c r="C82" s="450">
        <v>6423</v>
      </c>
      <c r="D82" s="260">
        <v>793</v>
      </c>
      <c r="E82" s="260">
        <v>612</v>
      </c>
      <c r="F82" s="56">
        <f t="shared" si="0"/>
        <v>1405</v>
      </c>
      <c r="G82" s="260">
        <v>7220</v>
      </c>
      <c r="H82" s="260">
        <v>4317</v>
      </c>
      <c r="I82" s="56">
        <f t="shared" si="1"/>
        <v>11537</v>
      </c>
      <c r="J82" s="283">
        <f t="shared" si="2"/>
        <v>179.62011521096062</v>
      </c>
    </row>
    <row r="83" spans="1:10" s="57" customFormat="1" ht="19.5" customHeight="1" outlineLevel="1">
      <c r="A83" s="494"/>
      <c r="B83" s="64" t="s">
        <v>171</v>
      </c>
      <c r="C83" s="450">
        <v>6272</v>
      </c>
      <c r="D83" s="260">
        <v>946</v>
      </c>
      <c r="E83" s="260">
        <v>786</v>
      </c>
      <c r="F83" s="56">
        <f t="shared" si="0"/>
        <v>1732</v>
      </c>
      <c r="G83" s="260">
        <v>8528</v>
      </c>
      <c r="H83" s="260">
        <v>6309</v>
      </c>
      <c r="I83" s="56">
        <f t="shared" si="1"/>
        <v>14837</v>
      </c>
      <c r="J83" s="283">
        <f t="shared" si="2"/>
        <v>236.5593112244898</v>
      </c>
    </row>
    <row r="84" spans="1:10" s="57" customFormat="1" ht="19.5" customHeight="1" outlineLevel="1">
      <c r="A84" s="494"/>
      <c r="B84" s="63" t="s">
        <v>277</v>
      </c>
      <c r="C84" s="450">
        <v>8461</v>
      </c>
      <c r="D84" s="260">
        <v>306</v>
      </c>
      <c r="E84" s="260">
        <v>397</v>
      </c>
      <c r="F84" s="56">
        <f t="shared" si="0"/>
        <v>703</v>
      </c>
      <c r="G84" s="260">
        <v>2427</v>
      </c>
      <c r="H84" s="260">
        <v>2657</v>
      </c>
      <c r="I84" s="56">
        <f t="shared" si="1"/>
        <v>5084</v>
      </c>
      <c r="J84" s="283">
        <f t="shared" si="2"/>
        <v>60.08746011109798</v>
      </c>
    </row>
    <row r="85" spans="1:10" s="57" customFormat="1" ht="19.5" customHeight="1" outlineLevel="1">
      <c r="A85" s="494"/>
      <c r="B85" s="63" t="s">
        <v>278</v>
      </c>
      <c r="C85" s="450">
        <v>15567</v>
      </c>
      <c r="D85" s="260">
        <v>1970</v>
      </c>
      <c r="E85" s="260">
        <v>1906</v>
      </c>
      <c r="F85" s="56">
        <f t="shared" si="0"/>
        <v>3876</v>
      </c>
      <c r="G85" s="260">
        <v>4497</v>
      </c>
      <c r="H85" s="260">
        <v>3842</v>
      </c>
      <c r="I85" s="56">
        <f t="shared" si="1"/>
        <v>8339</v>
      </c>
      <c r="J85" s="283">
        <f t="shared" si="2"/>
        <v>53.568446071818585</v>
      </c>
    </row>
    <row r="86" spans="1:10" s="57" customFormat="1" ht="45" customHeight="1" outlineLevel="1">
      <c r="A86" s="78">
        <v>2</v>
      </c>
      <c r="B86" s="60" t="s">
        <v>74</v>
      </c>
      <c r="C86" s="449">
        <v>328</v>
      </c>
      <c r="D86" s="260">
        <v>22</v>
      </c>
      <c r="E86" s="260">
        <v>7</v>
      </c>
      <c r="F86" s="56">
        <f t="shared" si="0"/>
        <v>29</v>
      </c>
      <c r="G86" s="260">
        <v>340</v>
      </c>
      <c r="H86" s="260">
        <v>60</v>
      </c>
      <c r="I86" s="56">
        <f t="shared" si="1"/>
        <v>400</v>
      </c>
      <c r="J86" s="283">
        <f t="shared" si="2"/>
        <v>121.95121951219512</v>
      </c>
    </row>
    <row r="87" spans="1:10" s="57" customFormat="1" ht="30" customHeight="1" outlineLevel="1">
      <c r="A87" s="501">
        <v>3</v>
      </c>
      <c r="B87" s="60" t="s">
        <v>256</v>
      </c>
      <c r="C87" s="449">
        <v>4477</v>
      </c>
      <c r="D87" s="260">
        <v>353</v>
      </c>
      <c r="E87" s="260">
        <v>501</v>
      </c>
      <c r="F87" s="56">
        <f t="shared" si="0"/>
        <v>854</v>
      </c>
      <c r="G87" s="260">
        <v>3325</v>
      </c>
      <c r="H87" s="260">
        <v>5173</v>
      </c>
      <c r="I87" s="56">
        <f t="shared" si="1"/>
        <v>8498</v>
      </c>
      <c r="J87" s="283">
        <f t="shared" si="2"/>
        <v>189.8146079964262</v>
      </c>
    </row>
    <row r="88" spans="1:10" s="57" customFormat="1" ht="19.5" customHeight="1" outlineLevel="1">
      <c r="A88" s="502"/>
      <c r="B88" s="67" t="s">
        <v>126</v>
      </c>
      <c r="C88" s="451" t="s">
        <v>112</v>
      </c>
      <c r="D88" s="260">
        <v>345</v>
      </c>
      <c r="E88" s="260">
        <v>500</v>
      </c>
      <c r="F88" s="56">
        <f t="shared" si="0"/>
        <v>845</v>
      </c>
      <c r="G88" s="260">
        <v>2792</v>
      </c>
      <c r="H88" s="260">
        <v>4562</v>
      </c>
      <c r="I88" s="56">
        <f t="shared" si="1"/>
        <v>7354</v>
      </c>
      <c r="J88" s="284" t="s">
        <v>179</v>
      </c>
    </row>
    <row r="89" spans="1:10" s="57" customFormat="1" ht="19.5" customHeight="1" outlineLevel="1">
      <c r="A89" s="502"/>
      <c r="B89" s="67" t="s">
        <v>127</v>
      </c>
      <c r="C89" s="451" t="s">
        <v>112</v>
      </c>
      <c r="D89" s="260">
        <v>8</v>
      </c>
      <c r="E89" s="260">
        <v>1</v>
      </c>
      <c r="F89" s="56">
        <f t="shared" si="0"/>
        <v>9</v>
      </c>
      <c r="G89" s="260">
        <v>533</v>
      </c>
      <c r="H89" s="260">
        <v>611</v>
      </c>
      <c r="I89" s="56">
        <f t="shared" si="1"/>
        <v>1144</v>
      </c>
      <c r="J89" s="284" t="s">
        <v>179</v>
      </c>
    </row>
    <row r="90" spans="1:10" s="57" customFormat="1" ht="20.25" customHeight="1" outlineLevel="1">
      <c r="A90" s="502"/>
      <c r="B90" s="60" t="s">
        <v>363</v>
      </c>
      <c r="C90" s="449">
        <v>4312</v>
      </c>
      <c r="D90" s="260">
        <v>353</v>
      </c>
      <c r="E90" s="260">
        <v>501</v>
      </c>
      <c r="F90" s="56">
        <f t="shared" si="0"/>
        <v>854</v>
      </c>
      <c r="G90" s="260">
        <v>3325</v>
      </c>
      <c r="H90" s="260">
        <v>5173</v>
      </c>
      <c r="I90" s="56">
        <f t="shared" si="1"/>
        <v>8498</v>
      </c>
      <c r="J90" s="283">
        <f>(I90/C90)*100</f>
        <v>197.07792207792207</v>
      </c>
    </row>
    <row r="91" spans="1:10" s="57" customFormat="1" ht="19.5" customHeight="1" outlineLevel="1">
      <c r="A91" s="502"/>
      <c r="B91" s="67" t="s">
        <v>126</v>
      </c>
      <c r="C91" s="451" t="s">
        <v>112</v>
      </c>
      <c r="D91" s="260">
        <v>345</v>
      </c>
      <c r="E91" s="260">
        <v>500</v>
      </c>
      <c r="F91" s="56">
        <f t="shared" si="0"/>
        <v>845</v>
      </c>
      <c r="G91" s="260">
        <v>2792</v>
      </c>
      <c r="H91" s="260">
        <v>4562</v>
      </c>
      <c r="I91" s="56">
        <f t="shared" si="1"/>
        <v>7354</v>
      </c>
      <c r="J91" s="284" t="s">
        <v>179</v>
      </c>
    </row>
    <row r="92" spans="1:10" s="57" customFormat="1" ht="19.5" customHeight="1" outlineLevel="1">
      <c r="A92" s="502"/>
      <c r="B92" s="67" t="s">
        <v>127</v>
      </c>
      <c r="C92" s="451" t="s">
        <v>112</v>
      </c>
      <c r="D92" s="260">
        <v>8</v>
      </c>
      <c r="E92" s="260">
        <v>1</v>
      </c>
      <c r="F92" s="56">
        <f t="shared" si="0"/>
        <v>9</v>
      </c>
      <c r="G92" s="260">
        <v>533</v>
      </c>
      <c r="H92" s="260">
        <v>611</v>
      </c>
      <c r="I92" s="56">
        <f t="shared" si="1"/>
        <v>1144</v>
      </c>
      <c r="J92" s="284" t="s">
        <v>179</v>
      </c>
    </row>
    <row r="93" spans="1:10" s="57" customFormat="1" ht="19.5" customHeight="1" outlineLevel="1">
      <c r="A93" s="502"/>
      <c r="B93" s="66" t="s">
        <v>275</v>
      </c>
      <c r="C93" s="450">
        <v>1280</v>
      </c>
      <c r="D93" s="260">
        <v>64</v>
      </c>
      <c r="E93" s="260">
        <v>75</v>
      </c>
      <c r="F93" s="56">
        <f t="shared" si="0"/>
        <v>139</v>
      </c>
      <c r="G93" s="260">
        <v>569</v>
      </c>
      <c r="H93" s="260">
        <v>839</v>
      </c>
      <c r="I93" s="56">
        <f t="shared" si="1"/>
        <v>1408</v>
      </c>
      <c r="J93" s="285">
        <f>I93/C93*100</f>
        <v>110.00000000000001</v>
      </c>
    </row>
    <row r="94" spans="1:10" s="57" customFormat="1" ht="19.5" customHeight="1" outlineLevel="1">
      <c r="A94" s="502"/>
      <c r="B94" s="67" t="s">
        <v>126</v>
      </c>
      <c r="C94" s="451" t="s">
        <v>112</v>
      </c>
      <c r="D94" s="260">
        <v>64</v>
      </c>
      <c r="E94" s="260">
        <v>75</v>
      </c>
      <c r="F94" s="56">
        <f t="shared" si="0"/>
        <v>139</v>
      </c>
      <c r="G94" s="260">
        <v>454</v>
      </c>
      <c r="H94" s="260">
        <v>705</v>
      </c>
      <c r="I94" s="56">
        <f t="shared" si="1"/>
        <v>1159</v>
      </c>
      <c r="J94" s="284" t="s">
        <v>179</v>
      </c>
    </row>
    <row r="95" spans="1:10" s="57" customFormat="1" ht="19.5" customHeight="1" outlineLevel="1">
      <c r="A95" s="502"/>
      <c r="B95" s="67" t="s">
        <v>127</v>
      </c>
      <c r="C95" s="451" t="s">
        <v>112</v>
      </c>
      <c r="D95" s="260">
        <v>0</v>
      </c>
      <c r="E95" s="260">
        <v>0</v>
      </c>
      <c r="F95" s="56">
        <f t="shared" si="0"/>
        <v>0</v>
      </c>
      <c r="G95" s="260">
        <v>115</v>
      </c>
      <c r="H95" s="301">
        <v>134</v>
      </c>
      <c r="I95" s="56">
        <f t="shared" si="1"/>
        <v>249</v>
      </c>
      <c r="J95" s="284" t="s">
        <v>179</v>
      </c>
    </row>
    <row r="96" spans="1:10" s="57" customFormat="1" ht="29.25" customHeight="1" outlineLevel="1">
      <c r="A96" s="502"/>
      <c r="B96" s="66" t="s">
        <v>168</v>
      </c>
      <c r="C96" s="450">
        <v>1938</v>
      </c>
      <c r="D96" s="260">
        <v>89</v>
      </c>
      <c r="E96" s="260">
        <v>9</v>
      </c>
      <c r="F96" s="56">
        <f t="shared" si="0"/>
        <v>98</v>
      </c>
      <c r="G96" s="260">
        <v>1490</v>
      </c>
      <c r="H96" s="260">
        <v>2513</v>
      </c>
      <c r="I96" s="56">
        <f t="shared" si="1"/>
        <v>4003</v>
      </c>
      <c r="J96" s="283">
        <f>I96/C96*100</f>
        <v>206.5531475748194</v>
      </c>
    </row>
    <row r="97" spans="1:10" s="57" customFormat="1" ht="19.5" customHeight="1" outlineLevel="1">
      <c r="A97" s="502"/>
      <c r="B97" s="67" t="s">
        <v>126</v>
      </c>
      <c r="C97" s="451" t="s">
        <v>112</v>
      </c>
      <c r="D97" s="260">
        <v>75</v>
      </c>
      <c r="E97" s="260">
        <v>0</v>
      </c>
      <c r="F97" s="56">
        <f t="shared" si="0"/>
        <v>75</v>
      </c>
      <c r="G97" s="260">
        <v>1311</v>
      </c>
      <c r="H97" s="260">
        <v>2300</v>
      </c>
      <c r="I97" s="56">
        <f t="shared" si="1"/>
        <v>3611</v>
      </c>
      <c r="J97" s="284" t="s">
        <v>179</v>
      </c>
    </row>
    <row r="98" spans="1:10" s="57" customFormat="1" ht="19.5" customHeight="1" outlineLevel="1">
      <c r="A98" s="502"/>
      <c r="B98" s="67" t="s">
        <v>127</v>
      </c>
      <c r="C98" s="451" t="s">
        <v>112</v>
      </c>
      <c r="D98" s="260">
        <v>14</v>
      </c>
      <c r="E98" s="260">
        <v>9</v>
      </c>
      <c r="F98" s="56">
        <f t="shared" si="0"/>
        <v>23</v>
      </c>
      <c r="G98" s="260">
        <v>179</v>
      </c>
      <c r="H98" s="260">
        <v>213</v>
      </c>
      <c r="I98" s="56">
        <f t="shared" si="1"/>
        <v>392</v>
      </c>
      <c r="J98" s="284" t="s">
        <v>179</v>
      </c>
    </row>
    <row r="99" spans="1:10" s="57" customFormat="1" ht="19.5" customHeight="1" outlineLevel="1">
      <c r="A99" s="502"/>
      <c r="B99" s="60" t="s">
        <v>169</v>
      </c>
      <c r="C99" s="450">
        <v>157</v>
      </c>
      <c r="D99" s="260">
        <v>8</v>
      </c>
      <c r="E99" s="260">
        <v>12</v>
      </c>
      <c r="F99" s="56">
        <f t="shared" si="0"/>
        <v>20</v>
      </c>
      <c r="G99" s="260">
        <v>52</v>
      </c>
      <c r="H99" s="260">
        <v>103</v>
      </c>
      <c r="I99" s="56">
        <f t="shared" si="1"/>
        <v>155</v>
      </c>
      <c r="J99" s="283">
        <f>I99/C99*100</f>
        <v>98.72611464968153</v>
      </c>
    </row>
    <row r="100" spans="1:10" s="57" customFormat="1" ht="19.5" customHeight="1" outlineLevel="1">
      <c r="A100" s="502"/>
      <c r="B100" s="67" t="s">
        <v>126</v>
      </c>
      <c r="C100" s="451" t="s">
        <v>112</v>
      </c>
      <c r="D100" s="260">
        <v>8</v>
      </c>
      <c r="E100" s="260">
        <v>11</v>
      </c>
      <c r="F100" s="56">
        <f t="shared" si="0"/>
        <v>19</v>
      </c>
      <c r="G100" s="260">
        <v>24</v>
      </c>
      <c r="H100" s="260">
        <v>53</v>
      </c>
      <c r="I100" s="56">
        <f t="shared" si="1"/>
        <v>77</v>
      </c>
      <c r="J100" s="284" t="s">
        <v>179</v>
      </c>
    </row>
    <row r="101" spans="1:10" s="57" customFormat="1" ht="19.5" customHeight="1" outlineLevel="1">
      <c r="A101" s="502"/>
      <c r="B101" s="67" t="s">
        <v>127</v>
      </c>
      <c r="C101" s="451" t="s">
        <v>112</v>
      </c>
      <c r="D101" s="260">
        <v>0</v>
      </c>
      <c r="E101" s="260">
        <v>1</v>
      </c>
      <c r="F101" s="56">
        <f t="shared" si="0"/>
        <v>1</v>
      </c>
      <c r="G101" s="260">
        <v>28</v>
      </c>
      <c r="H101" s="260">
        <v>50</v>
      </c>
      <c r="I101" s="56">
        <f t="shared" si="1"/>
        <v>78</v>
      </c>
      <c r="J101" s="284" t="s">
        <v>179</v>
      </c>
    </row>
    <row r="102" spans="1:10" s="57" customFormat="1" ht="19.5" customHeight="1" outlineLevel="1">
      <c r="A102" s="502"/>
      <c r="B102" s="60" t="s">
        <v>170</v>
      </c>
      <c r="C102" s="450">
        <v>635</v>
      </c>
      <c r="D102" s="260">
        <v>124</v>
      </c>
      <c r="E102" s="260">
        <v>157</v>
      </c>
      <c r="F102" s="56">
        <f t="shared" si="0"/>
        <v>281</v>
      </c>
      <c r="G102" s="260">
        <v>858</v>
      </c>
      <c r="H102" s="260">
        <v>1237</v>
      </c>
      <c r="I102" s="56">
        <f t="shared" si="1"/>
        <v>2095</v>
      </c>
      <c r="J102" s="283">
        <f>I102/C102*100</f>
        <v>329.9212598425197</v>
      </c>
    </row>
    <row r="103" spans="1:10" s="57" customFormat="1" ht="19.5" customHeight="1" outlineLevel="1">
      <c r="A103" s="502"/>
      <c r="B103" s="67" t="s">
        <v>126</v>
      </c>
      <c r="C103" s="451" t="s">
        <v>112</v>
      </c>
      <c r="D103" s="260">
        <v>119</v>
      </c>
      <c r="E103" s="260">
        <v>156</v>
      </c>
      <c r="F103" s="56">
        <f t="shared" si="0"/>
        <v>275</v>
      </c>
      <c r="G103" s="260">
        <v>779</v>
      </c>
      <c r="H103" s="260">
        <v>1157</v>
      </c>
      <c r="I103" s="56">
        <f t="shared" si="1"/>
        <v>1936</v>
      </c>
      <c r="J103" s="284" t="s">
        <v>179</v>
      </c>
    </row>
    <row r="104" spans="1:10" s="57" customFormat="1" ht="19.5" customHeight="1" outlineLevel="1">
      <c r="A104" s="502"/>
      <c r="B104" s="67" t="s">
        <v>127</v>
      </c>
      <c r="C104" s="451" t="s">
        <v>112</v>
      </c>
      <c r="D104" s="260">
        <v>5</v>
      </c>
      <c r="E104" s="260">
        <v>1</v>
      </c>
      <c r="F104" s="56">
        <f t="shared" si="0"/>
        <v>6</v>
      </c>
      <c r="G104" s="260">
        <v>79</v>
      </c>
      <c r="H104" s="260">
        <v>80</v>
      </c>
      <c r="I104" s="56">
        <f t="shared" si="1"/>
        <v>159</v>
      </c>
      <c r="J104" s="284" t="s">
        <v>179</v>
      </c>
    </row>
    <row r="105" spans="1:10" s="57" customFormat="1" ht="19.5" customHeight="1" outlineLevel="1">
      <c r="A105" s="502"/>
      <c r="B105" s="60" t="s">
        <v>172</v>
      </c>
      <c r="C105" s="450">
        <v>641</v>
      </c>
      <c r="D105" s="260">
        <v>98</v>
      </c>
      <c r="E105" s="260">
        <v>173</v>
      </c>
      <c r="F105" s="56">
        <f t="shared" si="0"/>
        <v>271</v>
      </c>
      <c r="G105" s="260">
        <v>860</v>
      </c>
      <c r="H105" s="260">
        <v>1636</v>
      </c>
      <c r="I105" s="56">
        <f t="shared" si="1"/>
        <v>2496</v>
      </c>
      <c r="J105" s="283">
        <f>I105/C105*100</f>
        <v>389.3915756630265</v>
      </c>
    </row>
    <row r="106" spans="1:10" s="57" customFormat="1" ht="19.5" customHeight="1" outlineLevel="1">
      <c r="A106" s="502"/>
      <c r="B106" s="67" t="s">
        <v>126</v>
      </c>
      <c r="C106" s="451" t="s">
        <v>112</v>
      </c>
      <c r="D106" s="260">
        <v>84</v>
      </c>
      <c r="E106" s="260">
        <v>162</v>
      </c>
      <c r="F106" s="56">
        <f t="shared" si="0"/>
        <v>246</v>
      </c>
      <c r="G106" s="260">
        <v>742</v>
      </c>
      <c r="H106" s="260">
        <v>1497</v>
      </c>
      <c r="I106" s="56">
        <f t="shared" si="1"/>
        <v>2239</v>
      </c>
      <c r="J106" s="284" t="s">
        <v>179</v>
      </c>
    </row>
    <row r="107" spans="1:10" s="57" customFormat="1" ht="19.5" customHeight="1" outlineLevel="1">
      <c r="A107" s="502"/>
      <c r="B107" s="67" t="s">
        <v>127</v>
      </c>
      <c r="C107" s="451" t="s">
        <v>112</v>
      </c>
      <c r="D107" s="260">
        <v>14</v>
      </c>
      <c r="E107" s="260">
        <v>11</v>
      </c>
      <c r="F107" s="56">
        <f t="shared" si="0"/>
        <v>25</v>
      </c>
      <c r="G107" s="260">
        <v>118</v>
      </c>
      <c r="H107" s="260">
        <v>139</v>
      </c>
      <c r="I107" s="56">
        <f t="shared" si="1"/>
        <v>257</v>
      </c>
      <c r="J107" s="284" t="s">
        <v>179</v>
      </c>
    </row>
    <row r="108" spans="1:10" s="57" customFormat="1" ht="19.5" customHeight="1" outlineLevel="1">
      <c r="A108" s="502"/>
      <c r="B108" s="66" t="s">
        <v>277</v>
      </c>
      <c r="C108" s="450">
        <v>570</v>
      </c>
      <c r="D108" s="260">
        <v>37</v>
      </c>
      <c r="E108" s="260">
        <v>72</v>
      </c>
      <c r="F108" s="56">
        <f t="shared" si="0"/>
        <v>109</v>
      </c>
      <c r="G108" s="260">
        <v>243</v>
      </c>
      <c r="H108" s="260">
        <v>607</v>
      </c>
      <c r="I108" s="56">
        <f t="shared" si="1"/>
        <v>850</v>
      </c>
      <c r="J108" s="283">
        <f>I108/C108*100</f>
        <v>149.12280701754386</v>
      </c>
    </row>
    <row r="109" spans="1:10" s="57" customFormat="1" ht="19.5" customHeight="1" outlineLevel="1">
      <c r="A109" s="502"/>
      <c r="B109" s="67" t="s">
        <v>126</v>
      </c>
      <c r="C109" s="451" t="s">
        <v>112</v>
      </c>
      <c r="D109" s="260">
        <v>36</v>
      </c>
      <c r="E109" s="260">
        <v>72</v>
      </c>
      <c r="F109" s="56">
        <f t="shared" si="0"/>
        <v>108</v>
      </c>
      <c r="G109" s="260">
        <v>198</v>
      </c>
      <c r="H109" s="260">
        <v>532</v>
      </c>
      <c r="I109" s="56">
        <f t="shared" si="1"/>
        <v>730</v>
      </c>
      <c r="J109" s="284" t="s">
        <v>179</v>
      </c>
    </row>
    <row r="110" spans="1:10" s="57" customFormat="1" ht="19.5" customHeight="1" outlineLevel="1">
      <c r="A110" s="502"/>
      <c r="B110" s="67" t="s">
        <v>127</v>
      </c>
      <c r="C110" s="451" t="s">
        <v>112</v>
      </c>
      <c r="D110" s="260">
        <v>1</v>
      </c>
      <c r="E110" s="260">
        <v>0</v>
      </c>
      <c r="F110" s="56">
        <f t="shared" si="0"/>
        <v>1</v>
      </c>
      <c r="G110" s="260">
        <v>45</v>
      </c>
      <c r="H110" s="260">
        <v>75</v>
      </c>
      <c r="I110" s="56">
        <f t="shared" si="1"/>
        <v>120</v>
      </c>
      <c r="J110" s="284" t="s">
        <v>179</v>
      </c>
    </row>
    <row r="111" spans="1:10" s="57" customFormat="1" ht="19.5" customHeight="1" outlineLevel="1">
      <c r="A111" s="502"/>
      <c r="B111" s="60" t="s">
        <v>319</v>
      </c>
      <c r="C111" s="450">
        <v>165</v>
      </c>
      <c r="D111" s="260">
        <v>0</v>
      </c>
      <c r="E111" s="260">
        <v>0</v>
      </c>
      <c r="F111" s="56">
        <f t="shared" si="0"/>
        <v>0</v>
      </c>
      <c r="G111" s="260">
        <v>0</v>
      </c>
      <c r="H111" s="260">
        <v>0</v>
      </c>
      <c r="I111" s="56">
        <f t="shared" si="1"/>
        <v>0</v>
      </c>
      <c r="J111" s="285">
        <f>I111/C111*100</f>
        <v>0</v>
      </c>
    </row>
    <row r="112" spans="1:10" s="57" customFormat="1" ht="19.5" customHeight="1" outlineLevel="1">
      <c r="A112" s="502"/>
      <c r="B112" s="63" t="s">
        <v>275</v>
      </c>
      <c r="C112" s="451" t="s">
        <v>112</v>
      </c>
      <c r="D112" s="287">
        <v>0</v>
      </c>
      <c r="E112" s="287">
        <v>0</v>
      </c>
      <c r="F112" s="56">
        <f t="shared" si="0"/>
        <v>0</v>
      </c>
      <c r="G112" s="287">
        <v>0</v>
      </c>
      <c r="H112" s="287">
        <v>0</v>
      </c>
      <c r="I112" s="56">
        <f t="shared" si="1"/>
        <v>0</v>
      </c>
      <c r="J112" s="288" t="s">
        <v>179</v>
      </c>
    </row>
    <row r="113" spans="1:10" s="57" customFormat="1" ht="19.5" customHeight="1" outlineLevel="1">
      <c r="A113" s="503"/>
      <c r="B113" s="63" t="s">
        <v>277</v>
      </c>
      <c r="C113" s="451" t="s">
        <v>112</v>
      </c>
      <c r="D113" s="287">
        <v>0</v>
      </c>
      <c r="E113" s="287">
        <v>0</v>
      </c>
      <c r="F113" s="56">
        <f t="shared" si="0"/>
        <v>0</v>
      </c>
      <c r="G113" s="287">
        <v>0</v>
      </c>
      <c r="H113" s="287">
        <v>0</v>
      </c>
      <c r="I113" s="56">
        <f t="shared" si="1"/>
        <v>0</v>
      </c>
      <c r="J113" s="288" t="s">
        <v>179</v>
      </c>
    </row>
    <row r="114" spans="1:10" s="57" customFormat="1" ht="24" customHeight="1" outlineLevel="1">
      <c r="A114" s="279">
        <v>4</v>
      </c>
      <c r="B114" s="64" t="s">
        <v>131</v>
      </c>
      <c r="C114" s="451" t="s">
        <v>112</v>
      </c>
      <c r="D114" s="287">
        <v>0</v>
      </c>
      <c r="E114" s="287">
        <v>0</v>
      </c>
      <c r="F114" s="56">
        <f t="shared" si="0"/>
        <v>0</v>
      </c>
      <c r="G114" s="287">
        <v>0</v>
      </c>
      <c r="H114" s="287">
        <v>0</v>
      </c>
      <c r="I114" s="56">
        <f t="shared" si="1"/>
        <v>0</v>
      </c>
      <c r="J114" s="288" t="s">
        <v>179</v>
      </c>
    </row>
    <row r="115" spans="1:10" s="57" customFormat="1" ht="19.5" customHeight="1" outlineLevel="1">
      <c r="A115" s="279">
        <v>5</v>
      </c>
      <c r="B115" s="64" t="s">
        <v>132</v>
      </c>
      <c r="C115" s="451" t="s">
        <v>112</v>
      </c>
      <c r="D115" s="287">
        <v>0</v>
      </c>
      <c r="E115" s="287">
        <v>0</v>
      </c>
      <c r="F115" s="56">
        <f t="shared" si="0"/>
        <v>0</v>
      </c>
      <c r="G115" s="287">
        <v>0</v>
      </c>
      <c r="H115" s="287">
        <v>0</v>
      </c>
      <c r="I115" s="56">
        <f t="shared" si="1"/>
        <v>0</v>
      </c>
      <c r="J115" s="288" t="s">
        <v>179</v>
      </c>
    </row>
    <row r="116" spans="1:10" s="59" customFormat="1" ht="19.5" customHeight="1" outlineLevel="1">
      <c r="A116" s="74">
        <v>6</v>
      </c>
      <c r="B116" s="60" t="s">
        <v>46</v>
      </c>
      <c r="C116" s="450">
        <v>26</v>
      </c>
      <c r="D116" s="58" t="s">
        <v>179</v>
      </c>
      <c r="E116" s="58" t="s">
        <v>179</v>
      </c>
      <c r="F116" s="56">
        <v>9</v>
      </c>
      <c r="G116" s="58" t="s">
        <v>179</v>
      </c>
      <c r="H116" s="58" t="s">
        <v>179</v>
      </c>
      <c r="I116" s="56">
        <v>51</v>
      </c>
      <c r="J116" s="289">
        <f>I116/C116*100</f>
        <v>196.15384615384613</v>
      </c>
    </row>
    <row r="117" spans="1:10" s="45" customFormat="1" ht="12.75" outlineLevel="1">
      <c r="A117" s="73" t="s">
        <v>88</v>
      </c>
      <c r="B117" s="46" t="s">
        <v>20</v>
      </c>
      <c r="C117" s="286" t="s">
        <v>179</v>
      </c>
      <c r="D117" s="290" t="s">
        <v>179</v>
      </c>
      <c r="E117" s="46" t="s">
        <v>179</v>
      </c>
      <c r="F117" s="291" t="s">
        <v>179</v>
      </c>
      <c r="G117" s="61" t="s">
        <v>179</v>
      </c>
      <c r="H117" s="61" t="s">
        <v>179</v>
      </c>
      <c r="I117" s="292" t="s">
        <v>179</v>
      </c>
      <c r="J117" s="293" t="s">
        <v>179</v>
      </c>
    </row>
    <row r="118" spans="1:10" s="28" customFormat="1" ht="219.75" customHeight="1">
      <c r="A118" s="463" t="s">
        <v>109</v>
      </c>
      <c r="B118" s="463"/>
      <c r="C118" s="464" t="s">
        <v>516</v>
      </c>
      <c r="D118" s="465"/>
      <c r="E118" s="465"/>
      <c r="F118" s="465"/>
      <c r="G118" s="465"/>
      <c r="H118" s="465"/>
      <c r="I118" s="465"/>
      <c r="J118" s="466"/>
    </row>
    <row r="119" spans="1:10" s="57" customFormat="1" ht="24.75" customHeight="1">
      <c r="A119" s="491" t="s">
        <v>243</v>
      </c>
      <c r="B119" s="492"/>
      <c r="C119" s="492"/>
      <c r="D119" s="492"/>
      <c r="E119" s="492"/>
      <c r="F119" s="492"/>
      <c r="G119" s="492"/>
      <c r="H119" s="492"/>
      <c r="I119" s="492"/>
      <c r="J119" s="493"/>
    </row>
    <row r="120" spans="1:10" s="57" customFormat="1" ht="30" customHeight="1" outlineLevel="1">
      <c r="A120" s="494">
        <v>1</v>
      </c>
      <c r="B120" s="60" t="s">
        <v>244</v>
      </c>
      <c r="C120" s="452">
        <v>23267</v>
      </c>
      <c r="D120" s="303">
        <v>2198</v>
      </c>
      <c r="E120" s="303">
        <v>914</v>
      </c>
      <c r="F120" s="302">
        <f>D120+E120</f>
        <v>3112</v>
      </c>
      <c r="G120" s="303">
        <v>7240</v>
      </c>
      <c r="H120" s="303">
        <v>2735</v>
      </c>
      <c r="I120" s="302">
        <f aca="true" t="shared" si="3" ref="I120:I128">G120+H120</f>
        <v>9975</v>
      </c>
      <c r="J120" s="397">
        <f aca="true" t="shared" si="4" ref="J120:J129">I120/C120</f>
        <v>0.4287187862638071</v>
      </c>
    </row>
    <row r="121" spans="1:10" s="57" customFormat="1" ht="19.5" customHeight="1" outlineLevel="1">
      <c r="A121" s="494"/>
      <c r="B121" s="63" t="s">
        <v>75</v>
      </c>
      <c r="C121" s="453">
        <v>9870</v>
      </c>
      <c r="D121" s="303">
        <v>972</v>
      </c>
      <c r="E121" s="303">
        <v>394</v>
      </c>
      <c r="F121" s="302">
        <f aca="true" t="shared" si="5" ref="F121:F128">D121+E121</f>
        <v>1366</v>
      </c>
      <c r="G121" s="303">
        <v>3857</v>
      </c>
      <c r="H121" s="303">
        <v>1320</v>
      </c>
      <c r="I121" s="302">
        <f t="shared" si="3"/>
        <v>5177</v>
      </c>
      <c r="J121" s="397">
        <f t="shared" si="4"/>
        <v>0.5245187436676798</v>
      </c>
    </row>
    <row r="122" spans="1:10" s="57" customFormat="1" ht="30" customHeight="1" outlineLevel="1">
      <c r="A122" s="79">
        <v>2</v>
      </c>
      <c r="B122" s="60" t="s">
        <v>78</v>
      </c>
      <c r="C122" s="452">
        <v>26720</v>
      </c>
      <c r="D122" s="303">
        <v>2908</v>
      </c>
      <c r="E122" s="303">
        <v>1405</v>
      </c>
      <c r="F122" s="302">
        <f t="shared" si="5"/>
        <v>4313</v>
      </c>
      <c r="G122" s="303">
        <v>10723</v>
      </c>
      <c r="H122" s="303">
        <v>4535</v>
      </c>
      <c r="I122" s="302">
        <f t="shared" si="3"/>
        <v>15258</v>
      </c>
      <c r="J122" s="397">
        <f t="shared" si="4"/>
        <v>0.5710329341317365</v>
      </c>
    </row>
    <row r="123" spans="1:10" s="62" customFormat="1" ht="45" customHeight="1" outlineLevel="1">
      <c r="A123" s="80">
        <v>3</v>
      </c>
      <c r="B123" s="60" t="s">
        <v>352</v>
      </c>
      <c r="C123" s="452">
        <v>780</v>
      </c>
      <c r="D123" s="303">
        <v>135</v>
      </c>
      <c r="E123" s="303">
        <v>12</v>
      </c>
      <c r="F123" s="302">
        <f t="shared" si="5"/>
        <v>147</v>
      </c>
      <c r="G123" s="303">
        <v>825</v>
      </c>
      <c r="H123" s="303">
        <v>45</v>
      </c>
      <c r="I123" s="302">
        <f t="shared" si="3"/>
        <v>870</v>
      </c>
      <c r="J123" s="397">
        <f t="shared" si="4"/>
        <v>1.1153846153846154</v>
      </c>
    </row>
    <row r="124" spans="1:10" s="57" customFormat="1" ht="30" customHeight="1" outlineLevel="1">
      <c r="A124" s="78">
        <v>4</v>
      </c>
      <c r="B124" s="64" t="s">
        <v>174</v>
      </c>
      <c r="C124" s="452">
        <v>8684</v>
      </c>
      <c r="D124" s="303">
        <v>557</v>
      </c>
      <c r="E124" s="303">
        <v>553</v>
      </c>
      <c r="F124" s="302">
        <f t="shared" si="5"/>
        <v>1110</v>
      </c>
      <c r="G124" s="303">
        <v>3009</v>
      </c>
      <c r="H124" s="303">
        <v>1702</v>
      </c>
      <c r="I124" s="302">
        <f t="shared" si="3"/>
        <v>4711</v>
      </c>
      <c r="J124" s="397">
        <f t="shared" si="4"/>
        <v>0.542491939198526</v>
      </c>
    </row>
    <row r="125" spans="1:10" s="59" customFormat="1" ht="33" customHeight="1" outlineLevel="1">
      <c r="A125" s="72">
        <v>5</v>
      </c>
      <c r="B125" s="60" t="s">
        <v>354</v>
      </c>
      <c r="C125" s="452">
        <v>430</v>
      </c>
      <c r="D125" s="58" t="s">
        <v>179</v>
      </c>
      <c r="E125" s="58" t="s">
        <v>179</v>
      </c>
      <c r="F125" s="69">
        <v>26</v>
      </c>
      <c r="G125" s="58" t="s">
        <v>179</v>
      </c>
      <c r="H125" s="58" t="s">
        <v>179</v>
      </c>
      <c r="I125" s="69">
        <v>454</v>
      </c>
      <c r="J125" s="397">
        <f t="shared" si="4"/>
        <v>1.0558139534883721</v>
      </c>
    </row>
    <row r="126" spans="1:10" s="57" customFormat="1" ht="25.5" outlineLevel="1">
      <c r="A126" s="78">
        <v>6</v>
      </c>
      <c r="B126" s="60" t="s">
        <v>79</v>
      </c>
      <c r="C126" s="452">
        <v>4844</v>
      </c>
      <c r="D126" s="260">
        <v>543</v>
      </c>
      <c r="E126" s="260">
        <v>225</v>
      </c>
      <c r="F126" s="56">
        <f t="shared" si="5"/>
        <v>768</v>
      </c>
      <c r="G126" s="303">
        <v>4932</v>
      </c>
      <c r="H126" s="303">
        <v>2292</v>
      </c>
      <c r="I126" s="302">
        <f t="shared" si="3"/>
        <v>7224</v>
      </c>
      <c r="J126" s="397">
        <f t="shared" si="4"/>
        <v>1.4913294797687862</v>
      </c>
    </row>
    <row r="127" spans="1:10" s="57" customFormat="1" ht="22.5" customHeight="1" outlineLevel="1">
      <c r="A127" s="78">
        <v>7</v>
      </c>
      <c r="B127" s="60" t="s">
        <v>355</v>
      </c>
      <c r="C127" s="452">
        <v>15</v>
      </c>
      <c r="D127" s="58" t="s">
        <v>179</v>
      </c>
      <c r="E127" s="58" t="s">
        <v>179</v>
      </c>
      <c r="F127" s="69">
        <v>0</v>
      </c>
      <c r="G127" s="58" t="s">
        <v>179</v>
      </c>
      <c r="H127" s="58" t="s">
        <v>179</v>
      </c>
      <c r="I127" s="56">
        <v>0</v>
      </c>
      <c r="J127" s="397">
        <f t="shared" si="4"/>
        <v>0</v>
      </c>
    </row>
    <row r="128" spans="1:10" s="57" customFormat="1" ht="25.5" outlineLevel="1">
      <c r="A128" s="78">
        <v>8</v>
      </c>
      <c r="B128" s="60" t="s">
        <v>356</v>
      </c>
      <c r="C128" s="454">
        <v>583</v>
      </c>
      <c r="D128" s="260">
        <v>0</v>
      </c>
      <c r="E128" s="260">
        <v>0</v>
      </c>
      <c r="F128" s="56">
        <f t="shared" si="5"/>
        <v>0</v>
      </c>
      <c r="G128" s="260">
        <v>0</v>
      </c>
      <c r="H128" s="260">
        <v>0</v>
      </c>
      <c r="I128" s="56">
        <f t="shared" si="3"/>
        <v>0</v>
      </c>
      <c r="J128" s="397">
        <f t="shared" si="4"/>
        <v>0</v>
      </c>
    </row>
    <row r="129" spans="1:10" s="59" customFormat="1" ht="30" customHeight="1" outlineLevel="1">
      <c r="A129" s="74">
        <v>9</v>
      </c>
      <c r="B129" s="60" t="s">
        <v>47</v>
      </c>
      <c r="C129" s="454">
        <v>95</v>
      </c>
      <c r="D129" s="58" t="s">
        <v>179</v>
      </c>
      <c r="E129" s="58" t="s">
        <v>179</v>
      </c>
      <c r="F129" s="69">
        <v>11</v>
      </c>
      <c r="G129" s="58" t="s">
        <v>179</v>
      </c>
      <c r="H129" s="58" t="s">
        <v>179</v>
      </c>
      <c r="I129" s="69">
        <v>120</v>
      </c>
      <c r="J129" s="397">
        <f t="shared" si="4"/>
        <v>1.263157894736842</v>
      </c>
    </row>
    <row r="130" spans="1:10" s="45" customFormat="1" ht="12.75" outlineLevel="1">
      <c r="A130" s="73" t="s">
        <v>88</v>
      </c>
      <c r="B130" s="46" t="s">
        <v>20</v>
      </c>
      <c r="C130" s="61" t="s">
        <v>179</v>
      </c>
      <c r="D130" s="290" t="s">
        <v>179</v>
      </c>
      <c r="E130" s="46" t="s">
        <v>179</v>
      </c>
      <c r="F130" s="46" t="s">
        <v>179</v>
      </c>
      <c r="G130" s="61" t="s">
        <v>179</v>
      </c>
      <c r="H130" s="61" t="s">
        <v>179</v>
      </c>
      <c r="I130" s="61" t="s">
        <v>179</v>
      </c>
      <c r="J130" s="293" t="s">
        <v>179</v>
      </c>
    </row>
    <row r="131" spans="1:10" s="28" customFormat="1" ht="14.25" customHeight="1">
      <c r="A131" s="508" t="s">
        <v>283</v>
      </c>
      <c r="B131" s="465"/>
      <c r="C131" s="465"/>
      <c r="D131" s="465"/>
      <c r="E131" s="465"/>
      <c r="F131" s="465"/>
      <c r="G131" s="465"/>
      <c r="H131" s="465"/>
      <c r="I131" s="465"/>
      <c r="J131" s="509"/>
    </row>
    <row r="132" spans="1:10" s="28" customFormat="1" ht="46.5" customHeight="1" collapsed="1">
      <c r="A132" s="463" t="s">
        <v>109</v>
      </c>
      <c r="B132" s="463"/>
      <c r="C132" s="464" t="s">
        <v>378</v>
      </c>
      <c r="D132" s="465"/>
      <c r="E132" s="465"/>
      <c r="F132" s="465"/>
      <c r="G132" s="465"/>
      <c r="H132" s="465"/>
      <c r="I132" s="465"/>
      <c r="J132" s="466"/>
    </row>
    <row r="133" spans="1:10" s="57" customFormat="1" ht="24.75" customHeight="1">
      <c r="A133" s="491" t="s">
        <v>245</v>
      </c>
      <c r="B133" s="492"/>
      <c r="C133" s="492"/>
      <c r="D133" s="492"/>
      <c r="E133" s="492"/>
      <c r="F133" s="492"/>
      <c r="G133" s="492"/>
      <c r="H133" s="492"/>
      <c r="I133" s="492"/>
      <c r="J133" s="493"/>
    </row>
    <row r="134" spans="1:10" s="59" customFormat="1" ht="30" customHeight="1" outlineLevel="1">
      <c r="A134" s="74">
        <v>1</v>
      </c>
      <c r="B134" s="60" t="s">
        <v>121</v>
      </c>
      <c r="C134" s="454">
        <v>7645</v>
      </c>
      <c r="D134" s="58" t="s">
        <v>179</v>
      </c>
      <c r="E134" s="58" t="s">
        <v>179</v>
      </c>
      <c r="F134" s="69">
        <v>1772</v>
      </c>
      <c r="G134" s="58" t="s">
        <v>179</v>
      </c>
      <c r="H134" s="58" t="s">
        <v>179</v>
      </c>
      <c r="I134" s="69">
        <v>4563</v>
      </c>
      <c r="J134" s="398">
        <f>I134/C134</f>
        <v>0.5968606932635709</v>
      </c>
    </row>
    <row r="135" spans="1:10" s="57" customFormat="1" ht="27.75" customHeight="1" outlineLevel="1">
      <c r="A135" s="495">
        <v>2</v>
      </c>
      <c r="B135" s="60" t="s">
        <v>246</v>
      </c>
      <c r="C135" s="454">
        <v>15097</v>
      </c>
      <c r="D135" s="260">
        <v>3693</v>
      </c>
      <c r="E135" s="260">
        <v>4152</v>
      </c>
      <c r="F135" s="56">
        <f>D135+E135</f>
        <v>7845</v>
      </c>
      <c r="G135" s="260">
        <v>15457</v>
      </c>
      <c r="H135" s="260">
        <v>12633</v>
      </c>
      <c r="I135" s="56">
        <f>G135+H135</f>
        <v>28090</v>
      </c>
      <c r="J135" s="398">
        <f aca="true" t="shared" si="6" ref="J135:J147">I135/C135</f>
        <v>1.8606345631582433</v>
      </c>
    </row>
    <row r="136" spans="1:10" s="57" customFormat="1" ht="19.5" customHeight="1" outlineLevel="1">
      <c r="A136" s="494"/>
      <c r="B136" s="63" t="s">
        <v>273</v>
      </c>
      <c r="C136" s="455">
        <v>2113</v>
      </c>
      <c r="D136" s="260">
        <v>672</v>
      </c>
      <c r="E136" s="260">
        <v>746</v>
      </c>
      <c r="F136" s="56">
        <f>D136+E136</f>
        <v>1418</v>
      </c>
      <c r="G136" s="260">
        <v>2800</v>
      </c>
      <c r="H136" s="260">
        <v>2227</v>
      </c>
      <c r="I136" s="56">
        <f>G136+H136</f>
        <v>5027</v>
      </c>
      <c r="J136" s="398">
        <f t="shared" si="6"/>
        <v>2.3790818741126363</v>
      </c>
    </row>
    <row r="137" spans="1:10" s="57" customFormat="1" ht="25.5" outlineLevel="1">
      <c r="A137" s="79">
        <v>3</v>
      </c>
      <c r="B137" s="64" t="s">
        <v>122</v>
      </c>
      <c r="C137" s="455">
        <v>7496</v>
      </c>
      <c r="D137" s="260">
        <v>2592</v>
      </c>
      <c r="E137" s="260">
        <v>3076</v>
      </c>
      <c r="F137" s="56">
        <f>D137+E137</f>
        <v>5668</v>
      </c>
      <c r="G137" s="260">
        <v>3649</v>
      </c>
      <c r="H137" s="260">
        <v>4509</v>
      </c>
      <c r="I137" s="56">
        <f>G137+H137</f>
        <v>8158</v>
      </c>
      <c r="J137" s="398">
        <f t="shared" si="6"/>
        <v>1.0883137673425827</v>
      </c>
    </row>
    <row r="138" spans="1:10" s="59" customFormat="1" ht="30" customHeight="1" outlineLevel="1">
      <c r="A138" s="74">
        <v>4</v>
      </c>
      <c r="B138" s="358" t="s">
        <v>175</v>
      </c>
      <c r="C138" s="456" t="s">
        <v>112</v>
      </c>
      <c r="D138" s="58" t="s">
        <v>179</v>
      </c>
      <c r="E138" s="58" t="s">
        <v>179</v>
      </c>
      <c r="F138" s="356">
        <v>1418</v>
      </c>
      <c r="G138" s="58" t="s">
        <v>179</v>
      </c>
      <c r="H138" s="58" t="s">
        <v>179</v>
      </c>
      <c r="I138" s="356">
        <v>3407</v>
      </c>
      <c r="J138" s="399" t="s">
        <v>179</v>
      </c>
    </row>
    <row r="139" spans="1:10" s="59" customFormat="1" ht="30" customHeight="1" outlineLevel="1">
      <c r="A139" s="72">
        <v>5</v>
      </c>
      <c r="B139" s="60" t="s">
        <v>123</v>
      </c>
      <c r="C139" s="454">
        <v>60</v>
      </c>
      <c r="D139" s="58" t="s">
        <v>179</v>
      </c>
      <c r="E139" s="58" t="s">
        <v>179</v>
      </c>
      <c r="F139" s="69">
        <v>102</v>
      </c>
      <c r="G139" s="58" t="s">
        <v>179</v>
      </c>
      <c r="H139" s="58" t="s">
        <v>179</v>
      </c>
      <c r="I139" s="69">
        <v>267</v>
      </c>
      <c r="J139" s="398">
        <f t="shared" si="6"/>
        <v>4.45</v>
      </c>
    </row>
    <row r="140" spans="1:10" s="57" customFormat="1" ht="38.25" outlineLevel="1">
      <c r="A140" s="78">
        <v>6</v>
      </c>
      <c r="B140" s="359" t="s">
        <v>247</v>
      </c>
      <c r="C140" s="454">
        <v>539</v>
      </c>
      <c r="D140" s="287">
        <v>224</v>
      </c>
      <c r="E140" s="287">
        <v>225</v>
      </c>
      <c r="F140" s="65">
        <f>D140+E140</f>
        <v>449</v>
      </c>
      <c r="G140" s="287">
        <v>514</v>
      </c>
      <c r="H140" s="287">
        <v>694</v>
      </c>
      <c r="I140" s="65">
        <f>G140+H140</f>
        <v>1208</v>
      </c>
      <c r="J140" s="400">
        <f t="shared" si="6"/>
        <v>2.241187384044527</v>
      </c>
    </row>
    <row r="141" spans="1:10" s="57" customFormat="1" ht="38.25" outlineLevel="1">
      <c r="A141" s="78">
        <v>7</v>
      </c>
      <c r="B141" s="60" t="s">
        <v>124</v>
      </c>
      <c r="C141" s="454">
        <v>611</v>
      </c>
      <c r="D141" s="287">
        <v>309</v>
      </c>
      <c r="E141" s="287">
        <v>217</v>
      </c>
      <c r="F141" s="65">
        <f>D141+E141</f>
        <v>526</v>
      </c>
      <c r="G141" s="287">
        <v>522</v>
      </c>
      <c r="H141" s="287">
        <v>463</v>
      </c>
      <c r="I141" s="65">
        <f>G141+H141</f>
        <v>985</v>
      </c>
      <c r="J141" s="398">
        <f t="shared" si="6"/>
        <v>1.612111292962357</v>
      </c>
    </row>
    <row r="142" spans="1:10" s="57" customFormat="1" ht="25.5" outlineLevel="1">
      <c r="A142" s="259">
        <v>8</v>
      </c>
      <c r="B142" s="64" t="s">
        <v>48</v>
      </c>
      <c r="C142" s="454">
        <v>12</v>
      </c>
      <c r="D142" s="58" t="s">
        <v>179</v>
      </c>
      <c r="E142" s="58" t="s">
        <v>179</v>
      </c>
      <c r="F142" s="56">
        <v>10</v>
      </c>
      <c r="G142" s="58" t="s">
        <v>179</v>
      </c>
      <c r="H142" s="58" t="s">
        <v>179</v>
      </c>
      <c r="I142" s="56">
        <v>43</v>
      </c>
      <c r="J142" s="398">
        <f t="shared" si="6"/>
        <v>3.5833333333333335</v>
      </c>
    </row>
    <row r="143" spans="1:10" s="57" customFormat="1" ht="30" customHeight="1" outlineLevel="1">
      <c r="A143" s="495">
        <v>9</v>
      </c>
      <c r="B143" s="60" t="s">
        <v>281</v>
      </c>
      <c r="C143" s="454">
        <v>24</v>
      </c>
      <c r="D143" s="260">
        <f>D144+D145</f>
        <v>18</v>
      </c>
      <c r="E143" s="260">
        <f>E144+E145</f>
        <v>11</v>
      </c>
      <c r="F143" s="56">
        <f>D143+E143</f>
        <v>29</v>
      </c>
      <c r="G143" s="56">
        <f>G144+G145</f>
        <v>30</v>
      </c>
      <c r="H143" s="260">
        <f>H144+H145</f>
        <v>30</v>
      </c>
      <c r="I143" s="56">
        <f>G143+H143</f>
        <v>60</v>
      </c>
      <c r="J143" s="398">
        <f t="shared" si="6"/>
        <v>2.5</v>
      </c>
    </row>
    <row r="144" spans="1:10" s="57" customFormat="1" ht="19.5" customHeight="1" outlineLevel="1">
      <c r="A144" s="494"/>
      <c r="B144" s="66" t="s">
        <v>16</v>
      </c>
      <c r="C144" s="455">
        <v>12</v>
      </c>
      <c r="D144" s="260">
        <v>9</v>
      </c>
      <c r="E144" s="260">
        <v>3</v>
      </c>
      <c r="F144" s="56">
        <f>D144+E144</f>
        <v>12</v>
      </c>
      <c r="G144" s="56">
        <v>12</v>
      </c>
      <c r="H144" s="260">
        <v>4</v>
      </c>
      <c r="I144" s="56">
        <f>G144+H144</f>
        <v>16</v>
      </c>
      <c r="J144" s="398">
        <f t="shared" si="6"/>
        <v>1.3333333333333333</v>
      </c>
    </row>
    <row r="145" spans="1:10" s="57" customFormat="1" ht="19.5" customHeight="1" outlineLevel="1">
      <c r="A145" s="494"/>
      <c r="B145" s="66" t="s">
        <v>19</v>
      </c>
      <c r="C145" s="455">
        <v>12</v>
      </c>
      <c r="D145" s="260">
        <v>9</v>
      </c>
      <c r="E145" s="260">
        <v>8</v>
      </c>
      <c r="F145" s="56">
        <f>D145+E145</f>
        <v>17</v>
      </c>
      <c r="G145" s="56">
        <v>18</v>
      </c>
      <c r="H145" s="260">
        <v>26</v>
      </c>
      <c r="I145" s="56">
        <f>G145+H145</f>
        <v>44</v>
      </c>
      <c r="J145" s="398">
        <f t="shared" si="6"/>
        <v>3.6666666666666665</v>
      </c>
    </row>
    <row r="146" spans="1:10" s="57" customFormat="1" ht="25.5" outlineLevel="1">
      <c r="A146" s="259">
        <v>10</v>
      </c>
      <c r="B146" s="60" t="s">
        <v>49</v>
      </c>
      <c r="C146" s="454">
        <v>40</v>
      </c>
      <c r="D146" s="260">
        <v>92</v>
      </c>
      <c r="E146" s="260">
        <v>112</v>
      </c>
      <c r="F146" s="56">
        <f>D146+E146</f>
        <v>204</v>
      </c>
      <c r="G146" s="56">
        <v>533</v>
      </c>
      <c r="H146" s="260">
        <v>681</v>
      </c>
      <c r="I146" s="56">
        <f>G146+H146</f>
        <v>1214</v>
      </c>
      <c r="J146" s="398">
        <f t="shared" si="6"/>
        <v>30.35</v>
      </c>
    </row>
    <row r="147" spans="1:10" s="57" customFormat="1" ht="19.5" customHeight="1" outlineLevel="1">
      <c r="A147" s="79">
        <v>11</v>
      </c>
      <c r="B147" s="60" t="s">
        <v>248</v>
      </c>
      <c r="C147" s="454">
        <v>135</v>
      </c>
      <c r="D147" s="260">
        <v>22</v>
      </c>
      <c r="E147" s="260">
        <v>12</v>
      </c>
      <c r="F147" s="56">
        <f>D147+E147</f>
        <v>34</v>
      </c>
      <c r="G147" s="56">
        <v>113</v>
      </c>
      <c r="H147" s="260">
        <v>106</v>
      </c>
      <c r="I147" s="56">
        <f>G147+H147</f>
        <v>219</v>
      </c>
      <c r="J147" s="398">
        <f t="shared" si="6"/>
        <v>1.6222222222222222</v>
      </c>
    </row>
    <row r="148" spans="1:10" s="57" customFormat="1" ht="19.5" customHeight="1" outlineLevel="1">
      <c r="A148" s="497">
        <v>12</v>
      </c>
      <c r="B148" s="504" t="s">
        <v>76</v>
      </c>
      <c r="C148" s="505"/>
      <c r="D148" s="505"/>
      <c r="E148" s="505"/>
      <c r="F148" s="505"/>
      <c r="G148" s="505"/>
      <c r="H148" s="505"/>
      <c r="I148" s="505"/>
      <c r="J148" s="506"/>
    </row>
    <row r="149" spans="1:10" s="57" customFormat="1" ht="19.5" customHeight="1" outlineLevel="1">
      <c r="A149" s="498"/>
      <c r="B149" s="64" t="s">
        <v>51</v>
      </c>
      <c r="C149" s="456" t="s">
        <v>112</v>
      </c>
      <c r="D149" s="58">
        <v>5</v>
      </c>
      <c r="E149" s="58">
        <v>7</v>
      </c>
      <c r="F149" s="56">
        <f>D149+E149</f>
        <v>12</v>
      </c>
      <c r="G149" s="58">
        <v>5</v>
      </c>
      <c r="H149" s="58">
        <v>8</v>
      </c>
      <c r="I149" s="56">
        <f>G149+H149</f>
        <v>13</v>
      </c>
      <c r="J149" s="401" t="s">
        <v>179</v>
      </c>
    </row>
    <row r="150" spans="1:10" s="57" customFormat="1" ht="19.5" customHeight="1" outlineLevel="1">
      <c r="A150" s="498"/>
      <c r="B150" s="68" t="s">
        <v>52</v>
      </c>
      <c r="C150" s="456" t="s">
        <v>112</v>
      </c>
      <c r="D150" s="260">
        <v>14</v>
      </c>
      <c r="E150" s="260">
        <v>13</v>
      </c>
      <c r="F150" s="56">
        <f>D150+E150</f>
        <v>27</v>
      </c>
      <c r="G150" s="260">
        <v>17</v>
      </c>
      <c r="H150" s="260">
        <v>14</v>
      </c>
      <c r="I150" s="56">
        <f>G150+H150</f>
        <v>31</v>
      </c>
      <c r="J150" s="401" t="s">
        <v>179</v>
      </c>
    </row>
    <row r="151" spans="1:10" s="62" customFormat="1" ht="12.75" outlineLevel="1">
      <c r="A151" s="507"/>
      <c r="B151" s="64" t="s">
        <v>50</v>
      </c>
      <c r="C151" s="456" t="s">
        <v>112</v>
      </c>
      <c r="D151" s="260">
        <v>6</v>
      </c>
      <c r="E151" s="260">
        <v>28</v>
      </c>
      <c r="F151" s="56">
        <f>D151+E151</f>
        <v>34</v>
      </c>
      <c r="G151" s="260">
        <v>61</v>
      </c>
      <c r="H151" s="260">
        <v>87</v>
      </c>
      <c r="I151" s="56">
        <f>G151+H151</f>
        <v>148</v>
      </c>
      <c r="J151" s="401" t="s">
        <v>179</v>
      </c>
    </row>
    <row r="152" spans="1:10" s="62" customFormat="1" ht="30" customHeight="1" outlineLevel="1">
      <c r="A152" s="78">
        <v>13</v>
      </c>
      <c r="B152" s="64" t="s">
        <v>77</v>
      </c>
      <c r="C152" s="456" t="s">
        <v>112</v>
      </c>
      <c r="D152" s="58" t="s">
        <v>179</v>
      </c>
      <c r="E152" s="58" t="s">
        <v>179</v>
      </c>
      <c r="F152" s="357">
        <v>34</v>
      </c>
      <c r="G152" s="58" t="s">
        <v>179</v>
      </c>
      <c r="H152" s="58" t="s">
        <v>179</v>
      </c>
      <c r="I152" s="56">
        <v>148</v>
      </c>
      <c r="J152" s="401" t="s">
        <v>179</v>
      </c>
    </row>
    <row r="153" spans="1:10" s="62" customFormat="1" ht="12.75" outlineLevel="1">
      <c r="A153" s="73" t="s">
        <v>88</v>
      </c>
      <c r="B153" s="46" t="s">
        <v>20</v>
      </c>
      <c r="C153" s="61" t="s">
        <v>179</v>
      </c>
      <c r="D153" s="290" t="s">
        <v>179</v>
      </c>
      <c r="E153" s="46" t="s">
        <v>179</v>
      </c>
      <c r="F153" s="46" t="s">
        <v>179</v>
      </c>
      <c r="G153" s="61" t="s">
        <v>179</v>
      </c>
      <c r="H153" s="61" t="s">
        <v>179</v>
      </c>
      <c r="I153" s="61" t="s">
        <v>179</v>
      </c>
      <c r="J153" s="293" t="s">
        <v>179</v>
      </c>
    </row>
    <row r="154" spans="1:10" s="28" customFormat="1" ht="69.75" customHeight="1">
      <c r="A154" s="463" t="s">
        <v>109</v>
      </c>
      <c r="B154" s="463"/>
      <c r="C154" s="464" t="s">
        <v>434</v>
      </c>
      <c r="D154" s="465"/>
      <c r="E154" s="465"/>
      <c r="F154" s="465"/>
      <c r="G154" s="465"/>
      <c r="H154" s="465"/>
      <c r="I154" s="465"/>
      <c r="J154" s="466"/>
    </row>
    <row r="155" spans="1:10" s="57" customFormat="1" ht="24.75" customHeight="1">
      <c r="A155" s="491" t="s">
        <v>249</v>
      </c>
      <c r="B155" s="492"/>
      <c r="C155" s="492"/>
      <c r="D155" s="492"/>
      <c r="E155" s="492"/>
      <c r="F155" s="492"/>
      <c r="G155" s="492"/>
      <c r="H155" s="492"/>
      <c r="I155" s="492"/>
      <c r="J155" s="493"/>
    </row>
    <row r="156" spans="1:10" s="59" customFormat="1" ht="30" customHeight="1" outlineLevel="1">
      <c r="A156" s="74">
        <v>1</v>
      </c>
      <c r="B156" s="64" t="s">
        <v>259</v>
      </c>
      <c r="C156" s="452">
        <v>228</v>
      </c>
      <c r="D156" s="402" t="s">
        <v>179</v>
      </c>
      <c r="E156" s="402" t="s">
        <v>179</v>
      </c>
      <c r="F156" s="403">
        <v>7</v>
      </c>
      <c r="G156" s="402" t="s">
        <v>179</v>
      </c>
      <c r="H156" s="402" t="s">
        <v>179</v>
      </c>
      <c r="I156" s="404">
        <v>106</v>
      </c>
      <c r="J156" s="425">
        <f>I156/C156</f>
        <v>0.4649122807017544</v>
      </c>
    </row>
    <row r="157" spans="1:10" s="62" customFormat="1" ht="30" customHeight="1" outlineLevel="1">
      <c r="A157" s="78">
        <v>2</v>
      </c>
      <c r="B157" s="60" t="s">
        <v>173</v>
      </c>
      <c r="C157" s="457" t="s">
        <v>112</v>
      </c>
      <c r="D157" s="303">
        <v>149</v>
      </c>
      <c r="E157" s="303">
        <v>150</v>
      </c>
      <c r="F157" s="302">
        <v>299</v>
      </c>
      <c r="G157" s="303">
        <v>1707</v>
      </c>
      <c r="H157" s="303">
        <v>1774</v>
      </c>
      <c r="I157" s="405">
        <v>3481</v>
      </c>
      <c r="J157" s="426" t="s">
        <v>179</v>
      </c>
    </row>
    <row r="158" spans="1:10" s="59" customFormat="1" ht="38.25" outlineLevel="1">
      <c r="A158" s="496">
        <v>3</v>
      </c>
      <c r="B158" s="64" t="s">
        <v>90</v>
      </c>
      <c r="C158" s="452">
        <v>665</v>
      </c>
      <c r="D158" s="402" t="s">
        <v>179</v>
      </c>
      <c r="E158" s="402" t="s">
        <v>179</v>
      </c>
      <c r="F158" s="404">
        <v>13</v>
      </c>
      <c r="G158" s="402" t="s">
        <v>179</v>
      </c>
      <c r="H158" s="402" t="s">
        <v>179</v>
      </c>
      <c r="I158" s="404">
        <v>388</v>
      </c>
      <c r="J158" s="425">
        <f>I158/C158</f>
        <v>0.5834586466165413</v>
      </c>
    </row>
    <row r="159" spans="1:10" s="59" customFormat="1" ht="19.5" customHeight="1" outlineLevel="1">
      <c r="A159" s="496"/>
      <c r="B159" s="66" t="s">
        <v>80</v>
      </c>
      <c r="C159" s="453">
        <v>283</v>
      </c>
      <c r="D159" s="402" t="s">
        <v>179</v>
      </c>
      <c r="E159" s="402" t="s">
        <v>179</v>
      </c>
      <c r="F159" s="404">
        <v>3</v>
      </c>
      <c r="G159" s="402" t="s">
        <v>179</v>
      </c>
      <c r="H159" s="402" t="s">
        <v>179</v>
      </c>
      <c r="I159" s="404">
        <v>215</v>
      </c>
      <c r="J159" s="425">
        <f aca="true" t="shared" si="7" ref="J159:J164">I159/C159</f>
        <v>0.7597173144876325</v>
      </c>
    </row>
    <row r="160" spans="1:10" s="59" customFormat="1" ht="19.5" customHeight="1" outlineLevel="1">
      <c r="A160" s="496"/>
      <c r="B160" s="66" t="s">
        <v>81</v>
      </c>
      <c r="C160" s="453">
        <v>382</v>
      </c>
      <c r="D160" s="402" t="s">
        <v>179</v>
      </c>
      <c r="E160" s="402" t="s">
        <v>179</v>
      </c>
      <c r="F160" s="404">
        <v>10</v>
      </c>
      <c r="G160" s="402" t="s">
        <v>179</v>
      </c>
      <c r="H160" s="402" t="s">
        <v>179</v>
      </c>
      <c r="I160" s="404">
        <v>173</v>
      </c>
      <c r="J160" s="425">
        <f t="shared" si="7"/>
        <v>0.45287958115183247</v>
      </c>
    </row>
    <row r="161" spans="1:10" s="59" customFormat="1" ht="27.75" customHeight="1" outlineLevel="1">
      <c r="A161" s="72">
        <v>4</v>
      </c>
      <c r="B161" s="60" t="s">
        <v>57</v>
      </c>
      <c r="C161" s="453">
        <v>402</v>
      </c>
      <c r="D161" s="402" t="s">
        <v>179</v>
      </c>
      <c r="E161" s="402" t="s">
        <v>179</v>
      </c>
      <c r="F161" s="404">
        <v>192</v>
      </c>
      <c r="G161" s="402" t="s">
        <v>179</v>
      </c>
      <c r="H161" s="402" t="s">
        <v>179</v>
      </c>
      <c r="I161" s="404">
        <v>192</v>
      </c>
      <c r="J161" s="425">
        <f t="shared" si="7"/>
        <v>0.47761194029850745</v>
      </c>
    </row>
    <row r="162" spans="1:10" s="59" customFormat="1" ht="25.5" outlineLevel="1">
      <c r="A162" s="72">
        <v>5</v>
      </c>
      <c r="B162" s="60" t="s">
        <v>110</v>
      </c>
      <c r="C162" s="452">
        <v>139</v>
      </c>
      <c r="D162" s="402" t="s">
        <v>179</v>
      </c>
      <c r="E162" s="402" t="s">
        <v>179</v>
      </c>
      <c r="F162" s="404">
        <v>9</v>
      </c>
      <c r="G162" s="402" t="s">
        <v>179</v>
      </c>
      <c r="H162" s="402" t="s">
        <v>179</v>
      </c>
      <c r="I162" s="403">
        <v>118</v>
      </c>
      <c r="J162" s="425">
        <f t="shared" si="7"/>
        <v>0.8489208633093526</v>
      </c>
    </row>
    <row r="163" spans="1:10" s="59" customFormat="1" ht="30" customHeight="1" outlineLevel="1">
      <c r="A163" s="72">
        <v>6</v>
      </c>
      <c r="B163" s="60" t="s">
        <v>258</v>
      </c>
      <c r="C163" s="452">
        <v>105</v>
      </c>
      <c r="D163" s="402" t="s">
        <v>179</v>
      </c>
      <c r="E163" s="402" t="s">
        <v>179</v>
      </c>
      <c r="F163" s="404">
        <v>4</v>
      </c>
      <c r="G163" s="402" t="s">
        <v>179</v>
      </c>
      <c r="H163" s="402" t="s">
        <v>179</v>
      </c>
      <c r="I163" s="403">
        <v>50</v>
      </c>
      <c r="J163" s="425">
        <f t="shared" si="7"/>
        <v>0.47619047619047616</v>
      </c>
    </row>
    <row r="164" spans="1:10" s="57" customFormat="1" ht="30" customHeight="1" outlineLevel="1">
      <c r="A164" s="497">
        <v>7</v>
      </c>
      <c r="B164" s="64" t="s">
        <v>56</v>
      </c>
      <c r="C164" s="452">
        <v>6217</v>
      </c>
      <c r="D164" s="303">
        <v>100</v>
      </c>
      <c r="E164" s="303">
        <v>85</v>
      </c>
      <c r="F164" s="405">
        <v>185</v>
      </c>
      <c r="G164" s="406">
        <v>477</v>
      </c>
      <c r="H164" s="406">
        <v>257</v>
      </c>
      <c r="I164" s="302">
        <v>734</v>
      </c>
      <c r="J164" s="425">
        <f t="shared" si="7"/>
        <v>0.11806337461798296</v>
      </c>
    </row>
    <row r="165" spans="1:10" s="57" customFormat="1" ht="18.75" customHeight="1" outlineLevel="1">
      <c r="A165" s="498"/>
      <c r="B165" s="272" t="s">
        <v>364</v>
      </c>
      <c r="C165" s="457" t="s">
        <v>112</v>
      </c>
      <c r="D165" s="303">
        <v>100</v>
      </c>
      <c r="E165" s="303">
        <v>85</v>
      </c>
      <c r="F165" s="405">
        <v>185</v>
      </c>
      <c r="G165" s="406">
        <v>477</v>
      </c>
      <c r="H165" s="406">
        <v>257</v>
      </c>
      <c r="I165" s="302">
        <v>734</v>
      </c>
      <c r="J165" s="426" t="s">
        <v>179</v>
      </c>
    </row>
    <row r="166" spans="1:10" s="57" customFormat="1" ht="18" customHeight="1" outlineLevel="1">
      <c r="A166" s="498"/>
      <c r="B166" s="272" t="s">
        <v>365</v>
      </c>
      <c r="C166" s="457" t="s">
        <v>112</v>
      </c>
      <c r="D166" s="303">
        <v>0</v>
      </c>
      <c r="E166" s="303">
        <v>0</v>
      </c>
      <c r="F166" s="302">
        <v>0</v>
      </c>
      <c r="G166" s="303">
        <v>0</v>
      </c>
      <c r="H166" s="303">
        <v>0</v>
      </c>
      <c r="I166" s="302">
        <v>0</v>
      </c>
      <c r="J166" s="426" t="s">
        <v>179</v>
      </c>
    </row>
    <row r="167" spans="1:10" s="57" customFormat="1" ht="18" customHeight="1" outlineLevel="1">
      <c r="A167" s="499"/>
      <c r="B167" s="272" t="s">
        <v>366</v>
      </c>
      <c r="C167" s="457" t="s">
        <v>112</v>
      </c>
      <c r="D167" s="303">
        <v>0</v>
      </c>
      <c r="E167" s="303">
        <v>0</v>
      </c>
      <c r="F167" s="302">
        <v>0</v>
      </c>
      <c r="G167" s="303">
        <v>0</v>
      </c>
      <c r="H167" s="303">
        <v>0</v>
      </c>
      <c r="I167" s="302">
        <v>0</v>
      </c>
      <c r="J167" s="426" t="s">
        <v>179</v>
      </c>
    </row>
    <row r="168" spans="1:10" s="57" customFormat="1" ht="18" customHeight="1" outlineLevel="1">
      <c r="A168" s="500"/>
      <c r="B168" s="358" t="s">
        <v>289</v>
      </c>
      <c r="C168" s="456" t="s">
        <v>112</v>
      </c>
      <c r="D168" s="301">
        <v>0</v>
      </c>
      <c r="E168" s="301">
        <v>0</v>
      </c>
      <c r="F168" s="423">
        <v>0</v>
      </c>
      <c r="G168" s="301">
        <v>0</v>
      </c>
      <c r="H168" s="424">
        <v>0</v>
      </c>
      <c r="I168" s="423">
        <v>0</v>
      </c>
      <c r="J168" s="427" t="s">
        <v>179</v>
      </c>
    </row>
    <row r="169" spans="1:10" s="57" customFormat="1" ht="27.75" customHeight="1" outlineLevel="1">
      <c r="A169" s="258">
        <v>8</v>
      </c>
      <c r="B169" s="272" t="s">
        <v>367</v>
      </c>
      <c r="C169" s="457" t="s">
        <v>112</v>
      </c>
      <c r="D169" s="303">
        <v>0</v>
      </c>
      <c r="E169" s="303">
        <v>0</v>
      </c>
      <c r="F169" s="302">
        <v>0</v>
      </c>
      <c r="G169" s="303">
        <v>0</v>
      </c>
      <c r="H169" s="303">
        <v>0</v>
      </c>
      <c r="I169" s="302">
        <v>0</v>
      </c>
      <c r="J169" s="426" t="s">
        <v>179</v>
      </c>
    </row>
    <row r="170" spans="1:10" s="57" customFormat="1" ht="27.75" customHeight="1" outlineLevel="1">
      <c r="A170" s="494">
        <v>9</v>
      </c>
      <c r="B170" s="60" t="s">
        <v>91</v>
      </c>
      <c r="C170" s="452">
        <v>3460</v>
      </c>
      <c r="D170" s="303">
        <v>1665</v>
      </c>
      <c r="E170" s="303">
        <v>313</v>
      </c>
      <c r="F170" s="405">
        <v>1978</v>
      </c>
      <c r="G170" s="406">
        <v>4754</v>
      </c>
      <c r="H170" s="406">
        <v>743</v>
      </c>
      <c r="I170" s="302">
        <v>5497</v>
      </c>
      <c r="J170" s="425">
        <f>I170/C170</f>
        <v>1.588728323699422</v>
      </c>
    </row>
    <row r="171" spans="1:10" s="57" customFormat="1" ht="19.5" customHeight="1" outlineLevel="1">
      <c r="A171" s="494"/>
      <c r="B171" s="63" t="s">
        <v>82</v>
      </c>
      <c r="C171" s="453">
        <v>2314</v>
      </c>
      <c r="D171" s="303">
        <v>991</v>
      </c>
      <c r="E171" s="303">
        <v>158</v>
      </c>
      <c r="F171" s="302">
        <v>1149</v>
      </c>
      <c r="G171" s="406">
        <v>1686</v>
      </c>
      <c r="H171" s="406">
        <v>246</v>
      </c>
      <c r="I171" s="302">
        <v>1932</v>
      </c>
      <c r="J171" s="425">
        <f>I171/C171</f>
        <v>0.8349178910976663</v>
      </c>
    </row>
    <row r="172" spans="1:10" s="57" customFormat="1" ht="19.5" customHeight="1" outlineLevel="1">
      <c r="A172" s="494"/>
      <c r="B172" s="63" t="s">
        <v>83</v>
      </c>
      <c r="C172" s="453">
        <v>335</v>
      </c>
      <c r="D172" s="303">
        <v>1</v>
      </c>
      <c r="E172" s="303">
        <v>1</v>
      </c>
      <c r="F172" s="302">
        <v>2</v>
      </c>
      <c r="G172" s="303">
        <v>132</v>
      </c>
      <c r="H172" s="303">
        <v>66</v>
      </c>
      <c r="I172" s="302">
        <v>198</v>
      </c>
      <c r="J172" s="425">
        <f>I172/C172</f>
        <v>0.591044776119403</v>
      </c>
    </row>
    <row r="173" spans="1:10" s="59" customFormat="1" ht="25.5" outlineLevel="1">
      <c r="A173" s="75">
        <v>10</v>
      </c>
      <c r="B173" s="270" t="s">
        <v>176</v>
      </c>
      <c r="C173" s="458">
        <v>363</v>
      </c>
      <c r="D173" s="407" t="s">
        <v>179</v>
      </c>
      <c r="E173" s="407" t="s">
        <v>179</v>
      </c>
      <c r="F173" s="408">
        <v>39</v>
      </c>
      <c r="G173" s="407" t="s">
        <v>179</v>
      </c>
      <c r="H173" s="407" t="s">
        <v>179</v>
      </c>
      <c r="I173" s="408">
        <v>198</v>
      </c>
      <c r="J173" s="425">
        <f>I173/C173</f>
        <v>0.5454545454545454</v>
      </c>
    </row>
    <row r="174" spans="1:10" s="45" customFormat="1" ht="12.75" outlineLevel="1">
      <c r="A174" s="73" t="s">
        <v>88</v>
      </c>
      <c r="B174" s="46" t="s">
        <v>20</v>
      </c>
      <c r="C174" s="281" t="s">
        <v>179</v>
      </c>
      <c r="D174" s="355" t="s">
        <v>179</v>
      </c>
      <c r="E174" s="281" t="s">
        <v>179</v>
      </c>
      <c r="F174" s="281" t="s">
        <v>179</v>
      </c>
      <c r="G174" s="281" t="s">
        <v>179</v>
      </c>
      <c r="H174" s="281" t="s">
        <v>179</v>
      </c>
      <c r="I174" s="281" t="s">
        <v>179</v>
      </c>
      <c r="J174" s="428" t="s">
        <v>179</v>
      </c>
    </row>
    <row r="175" spans="1:10" s="28" customFormat="1" ht="369.75" customHeight="1">
      <c r="A175" s="463" t="s">
        <v>109</v>
      </c>
      <c r="B175" s="463"/>
      <c r="C175" s="488" t="s">
        <v>510</v>
      </c>
      <c r="D175" s="489"/>
      <c r="E175" s="489"/>
      <c r="F175" s="489"/>
      <c r="G175" s="489"/>
      <c r="H175" s="489"/>
      <c r="I175" s="489"/>
      <c r="J175" s="490"/>
    </row>
    <row r="176" spans="1:10" s="28" customFormat="1" ht="14.25" customHeight="1">
      <c r="A176" s="485" t="s">
        <v>283</v>
      </c>
      <c r="B176" s="486"/>
      <c r="C176" s="486"/>
      <c r="D176" s="486"/>
      <c r="E176" s="486"/>
      <c r="F176" s="486"/>
      <c r="G176" s="486"/>
      <c r="H176" s="486"/>
      <c r="I176" s="486"/>
      <c r="J176" s="487"/>
    </row>
    <row r="177" spans="1:10" s="28" customFormat="1" ht="14.25" customHeight="1">
      <c r="A177" s="485" t="s">
        <v>53</v>
      </c>
      <c r="B177" s="486"/>
      <c r="C177" s="486"/>
      <c r="D177" s="486"/>
      <c r="E177" s="486"/>
      <c r="F177" s="486"/>
      <c r="G177" s="486"/>
      <c r="H177" s="486"/>
      <c r="I177" s="486"/>
      <c r="J177" s="487"/>
    </row>
    <row r="178" spans="1:3" s="70" customFormat="1" ht="19.5" customHeight="1">
      <c r="A178" s="5" t="s">
        <v>186</v>
      </c>
      <c r="B178" s="271"/>
      <c r="C178" s="5"/>
    </row>
    <row r="179" spans="1:3" s="70" customFormat="1" ht="19.5" customHeight="1">
      <c r="A179" s="5" t="s">
        <v>187</v>
      </c>
      <c r="B179" s="271"/>
      <c r="C179" s="5"/>
    </row>
  </sheetData>
  <sheetProtection selectLockedCells="1" selectUnlockedCells="1"/>
  <mergeCells count="194">
    <mergeCell ref="A154:B154"/>
    <mergeCell ref="C154:J154"/>
    <mergeCell ref="A177:J177"/>
    <mergeCell ref="A37:J37"/>
    <mergeCell ref="C38:D38"/>
    <mergeCell ref="E38:F38"/>
    <mergeCell ref="G38:H38"/>
    <mergeCell ref="I38:J38"/>
    <mergeCell ref="A68:J68"/>
    <mergeCell ref="A69:I69"/>
    <mergeCell ref="C64:D64"/>
    <mergeCell ref="C65:D65"/>
    <mergeCell ref="E65:F65"/>
    <mergeCell ref="G56:H56"/>
    <mergeCell ref="I56:J56"/>
    <mergeCell ref="G65:H65"/>
    <mergeCell ref="E64:F64"/>
    <mergeCell ref="G64:H64"/>
    <mergeCell ref="I64:J64"/>
    <mergeCell ref="I65:J65"/>
    <mergeCell ref="G73:I73"/>
    <mergeCell ref="A71:J71"/>
    <mergeCell ref="A73:A74"/>
    <mergeCell ref="J73:J74"/>
    <mergeCell ref="B73:B74"/>
    <mergeCell ref="C73:C74"/>
    <mergeCell ref="D73:F73"/>
    <mergeCell ref="A67:J67"/>
    <mergeCell ref="A61:J61"/>
    <mergeCell ref="A62:A64"/>
    <mergeCell ref="C62:D62"/>
    <mergeCell ref="E62:F62"/>
    <mergeCell ref="G62:H62"/>
    <mergeCell ref="I62:J62"/>
    <mergeCell ref="C63:D63"/>
    <mergeCell ref="E63:F63"/>
    <mergeCell ref="G63:H63"/>
    <mergeCell ref="E56:F56"/>
    <mergeCell ref="I63:J63"/>
    <mergeCell ref="C59:D59"/>
    <mergeCell ref="E59:F59"/>
    <mergeCell ref="G59:H59"/>
    <mergeCell ref="I59:J59"/>
    <mergeCell ref="C60:D60"/>
    <mergeCell ref="E60:F60"/>
    <mergeCell ref="G60:H60"/>
    <mergeCell ref="I60:J60"/>
    <mergeCell ref="C55:D55"/>
    <mergeCell ref="E55:F55"/>
    <mergeCell ref="G55:H55"/>
    <mergeCell ref="I55:J55"/>
    <mergeCell ref="A57:J57"/>
    <mergeCell ref="C58:D58"/>
    <mergeCell ref="E58:F58"/>
    <mergeCell ref="G58:H58"/>
    <mergeCell ref="I58:J58"/>
    <mergeCell ref="C56:D56"/>
    <mergeCell ref="A52:J52"/>
    <mergeCell ref="A53:A55"/>
    <mergeCell ref="C53:D53"/>
    <mergeCell ref="E53:F53"/>
    <mergeCell ref="G53:H53"/>
    <mergeCell ref="I53:J53"/>
    <mergeCell ref="C54:D54"/>
    <mergeCell ref="E54:F54"/>
    <mergeCell ref="G54:H54"/>
    <mergeCell ref="I54:J54"/>
    <mergeCell ref="C50:D50"/>
    <mergeCell ref="E50:F50"/>
    <mergeCell ref="G50:H50"/>
    <mergeCell ref="I50:J50"/>
    <mergeCell ref="C51:D51"/>
    <mergeCell ref="E51:F51"/>
    <mergeCell ref="G51:H51"/>
    <mergeCell ref="I51:J51"/>
    <mergeCell ref="C46:D46"/>
    <mergeCell ref="E46:F46"/>
    <mergeCell ref="G46:H46"/>
    <mergeCell ref="I46:J46"/>
    <mergeCell ref="A48:J48"/>
    <mergeCell ref="A49:J49"/>
    <mergeCell ref="A47:B47"/>
    <mergeCell ref="C47:J47"/>
    <mergeCell ref="C43:D43"/>
    <mergeCell ref="E43:F43"/>
    <mergeCell ref="G43:H43"/>
    <mergeCell ref="I43:J43"/>
    <mergeCell ref="A44:J44"/>
    <mergeCell ref="C45:D45"/>
    <mergeCell ref="E45:F45"/>
    <mergeCell ref="G45:H45"/>
    <mergeCell ref="I45:J45"/>
    <mergeCell ref="C39:D39"/>
    <mergeCell ref="E39:F39"/>
    <mergeCell ref="G39:H39"/>
    <mergeCell ref="I39:J39"/>
    <mergeCell ref="A41:J41"/>
    <mergeCell ref="A42:J42"/>
    <mergeCell ref="A40:B40"/>
    <mergeCell ref="C40:J40"/>
    <mergeCell ref="C35:D35"/>
    <mergeCell ref="E35:F35"/>
    <mergeCell ref="G35:H35"/>
    <mergeCell ref="I35:J35"/>
    <mergeCell ref="C36:D36"/>
    <mergeCell ref="E36:F36"/>
    <mergeCell ref="G36:H36"/>
    <mergeCell ref="I36:J36"/>
    <mergeCell ref="A32:J32"/>
    <mergeCell ref="A33:J33"/>
    <mergeCell ref="A31:B31"/>
    <mergeCell ref="C31:J31"/>
    <mergeCell ref="C34:D34"/>
    <mergeCell ref="E34:F34"/>
    <mergeCell ref="G34:H34"/>
    <mergeCell ref="I34:J34"/>
    <mergeCell ref="C29:D29"/>
    <mergeCell ref="E29:F29"/>
    <mergeCell ref="G29:H29"/>
    <mergeCell ref="I29:J29"/>
    <mergeCell ref="C30:D30"/>
    <mergeCell ref="E30:F30"/>
    <mergeCell ref="G30:H30"/>
    <mergeCell ref="I30:J30"/>
    <mergeCell ref="A26:J26"/>
    <mergeCell ref="C25:D25"/>
    <mergeCell ref="E25:F25"/>
    <mergeCell ref="G25:H25"/>
    <mergeCell ref="I25:J25"/>
    <mergeCell ref="A28:J28"/>
    <mergeCell ref="C27:D27"/>
    <mergeCell ref="E27:F27"/>
    <mergeCell ref="G27:H27"/>
    <mergeCell ref="I27:J27"/>
    <mergeCell ref="E22:F22"/>
    <mergeCell ref="G22:H22"/>
    <mergeCell ref="I22:J22"/>
    <mergeCell ref="I18:J18"/>
    <mergeCell ref="A20:J20"/>
    <mergeCell ref="A24:J24"/>
    <mergeCell ref="C23:D23"/>
    <mergeCell ref="E23:F23"/>
    <mergeCell ref="G23:H23"/>
    <mergeCell ref="I23:J23"/>
    <mergeCell ref="A12:J12"/>
    <mergeCell ref="A10:I10"/>
    <mergeCell ref="A16:J16"/>
    <mergeCell ref="A66:B66"/>
    <mergeCell ref="C66:J66"/>
    <mergeCell ref="C19:D19"/>
    <mergeCell ref="E19:F19"/>
    <mergeCell ref="G19:H19"/>
    <mergeCell ref="I19:J19"/>
    <mergeCell ref="A17:A18"/>
    <mergeCell ref="A1:J1"/>
    <mergeCell ref="A3:B3"/>
    <mergeCell ref="A5:B5"/>
    <mergeCell ref="A13:J13"/>
    <mergeCell ref="C3:J3"/>
    <mergeCell ref="C5:J5"/>
    <mergeCell ref="A11:J11"/>
    <mergeCell ref="A7:J7"/>
    <mergeCell ref="A8:J8"/>
    <mergeCell ref="A9:J9"/>
    <mergeCell ref="A170:A172"/>
    <mergeCell ref="A164:A168"/>
    <mergeCell ref="A76:J76"/>
    <mergeCell ref="A77:A85"/>
    <mergeCell ref="A87:A113"/>
    <mergeCell ref="B148:J148"/>
    <mergeCell ref="A148:A151"/>
    <mergeCell ref="A131:J131"/>
    <mergeCell ref="A132:B132"/>
    <mergeCell ref="C132:J132"/>
    <mergeCell ref="A176:J176"/>
    <mergeCell ref="A175:B175"/>
    <mergeCell ref="C175:J175"/>
    <mergeCell ref="A155:J155"/>
    <mergeCell ref="A119:J119"/>
    <mergeCell ref="A120:A121"/>
    <mergeCell ref="A133:J133"/>
    <mergeCell ref="A135:A136"/>
    <mergeCell ref="A143:A145"/>
    <mergeCell ref="A158:A160"/>
    <mergeCell ref="A118:B118"/>
    <mergeCell ref="C118:J118"/>
    <mergeCell ref="A14:J14"/>
    <mergeCell ref="B17:B18"/>
    <mergeCell ref="C17:D18"/>
    <mergeCell ref="E17:J17"/>
    <mergeCell ref="E18:F18"/>
    <mergeCell ref="G18:H18"/>
    <mergeCell ref="A21:J21"/>
    <mergeCell ref="C22:D22"/>
  </mergeCells>
  <printOptions horizontalCentered="1"/>
  <pageMargins left="0.3937007874015748" right="0.3937007874015748" top="0.3937007874015748" bottom="0.3937007874015748" header="0.2362204724409449" footer="0.1968503937007874"/>
  <pageSetup horizontalDpi="600" verticalDpi="600" orientation="landscape" paperSize="9" scale="60" r:id="rId1"/>
  <headerFooter alignWithMargins="0">
    <oddFooter>&amp;CStrona &amp;P z &amp;N</oddFooter>
  </headerFooter>
  <rowBreaks count="6" manualBreakCount="6">
    <brk id="19" max="9" man="1"/>
    <brk id="40" max="9" man="1"/>
    <brk id="68" max="9" man="1"/>
    <brk id="75" max="9" man="1"/>
    <brk id="118" max="9" man="1"/>
    <brk id="154" max="9" man="1"/>
  </rowBreaks>
  <ignoredErrors>
    <ignoredError sqref="F143"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P38"/>
  <sheetViews>
    <sheetView view="pageBreakPreview" zoomScale="90" zoomScaleSheetLayoutView="90" zoomScalePageLayoutView="0" workbookViewId="0" topLeftCell="A1">
      <selection activeCell="N28" sqref="N28"/>
    </sheetView>
  </sheetViews>
  <sheetFormatPr defaultColWidth="9.140625" defaultRowHeight="12.75"/>
  <cols>
    <col min="1" max="1" width="3.57421875" style="264" customWidth="1"/>
    <col min="2" max="2" width="44.8515625" style="264" customWidth="1"/>
    <col min="3" max="5" width="10.00390625" style="264" customWidth="1"/>
    <col min="6" max="8" width="11.7109375" style="264" customWidth="1"/>
    <col min="9" max="10" width="12.28125" style="264" bestFit="1" customWidth="1"/>
    <col min="11" max="11" width="12.140625" style="264" customWidth="1"/>
    <col min="12" max="16384" width="9.140625" style="264" customWidth="1"/>
  </cols>
  <sheetData>
    <row r="1" spans="1:16" ht="18.75" customHeight="1">
      <c r="A1" s="852" t="s">
        <v>141</v>
      </c>
      <c r="B1" s="852"/>
      <c r="C1" s="852"/>
      <c r="D1" s="852"/>
      <c r="E1" s="852"/>
      <c r="F1" s="852"/>
      <c r="G1" s="852"/>
      <c r="H1" s="852"/>
      <c r="I1" s="852"/>
      <c r="J1" s="852"/>
      <c r="K1" s="852"/>
      <c r="L1" s="263"/>
      <c r="M1" s="263"/>
      <c r="N1" s="263"/>
      <c r="O1" s="263"/>
      <c r="P1" s="263"/>
    </row>
    <row r="2" spans="1:16" ht="12.75">
      <c r="A2" s="278"/>
      <c r="B2" s="278"/>
      <c r="C2" s="278"/>
      <c r="D2" s="278"/>
      <c r="E2" s="278"/>
      <c r="F2" s="278"/>
      <c r="G2" s="278"/>
      <c r="H2" s="278"/>
      <c r="I2" s="278"/>
      <c r="J2" s="278"/>
      <c r="K2" s="278"/>
      <c r="L2" s="263"/>
      <c r="M2" s="263"/>
      <c r="N2" s="263"/>
      <c r="O2" s="263"/>
      <c r="P2" s="263"/>
    </row>
    <row r="3" spans="1:16" ht="18.75" customHeight="1">
      <c r="A3" s="858" t="s">
        <v>183</v>
      </c>
      <c r="B3" s="858"/>
      <c r="C3" s="850" t="s">
        <v>374</v>
      </c>
      <c r="D3" s="850"/>
      <c r="E3" s="850"/>
      <c r="F3" s="850"/>
      <c r="G3" s="850"/>
      <c r="H3" s="850"/>
      <c r="I3" s="850"/>
      <c r="J3" s="850"/>
      <c r="K3" s="850"/>
      <c r="L3" s="263"/>
      <c r="M3" s="263"/>
      <c r="N3" s="263"/>
      <c r="O3" s="263"/>
      <c r="P3" s="263"/>
    </row>
    <row r="4" spans="1:16" ht="12.75">
      <c r="A4" s="115"/>
      <c r="B4" s="278"/>
      <c r="C4" s="278"/>
      <c r="D4" s="278"/>
      <c r="E4" s="278"/>
      <c r="F4" s="278"/>
      <c r="G4" s="278"/>
      <c r="H4" s="278"/>
      <c r="I4" s="278"/>
      <c r="J4" s="278"/>
      <c r="K4" s="278"/>
      <c r="L4" s="263"/>
      <c r="M4" s="263"/>
      <c r="N4" s="263"/>
      <c r="O4" s="263"/>
      <c r="P4" s="263"/>
    </row>
    <row r="5" spans="1:16" ht="18.75" customHeight="1">
      <c r="A5" s="863" t="s">
        <v>184</v>
      </c>
      <c r="B5" s="863"/>
      <c r="C5" s="864" t="s">
        <v>376</v>
      </c>
      <c r="D5" s="850"/>
      <c r="E5" s="850"/>
      <c r="F5" s="850"/>
      <c r="G5" s="850"/>
      <c r="H5" s="850"/>
      <c r="I5" s="850"/>
      <c r="J5" s="850"/>
      <c r="K5" s="850"/>
      <c r="L5" s="263"/>
      <c r="M5" s="263"/>
      <c r="N5" s="263"/>
      <c r="O5" s="263"/>
      <c r="P5" s="263"/>
    </row>
    <row r="6" spans="1:16" ht="12.75">
      <c r="A6" s="278"/>
      <c r="B6" s="278"/>
      <c r="C6" s="278"/>
      <c r="D6" s="278"/>
      <c r="E6" s="278"/>
      <c r="F6" s="278"/>
      <c r="G6" s="278"/>
      <c r="H6" s="278"/>
      <c r="I6" s="278"/>
      <c r="J6" s="278"/>
      <c r="K6" s="278"/>
      <c r="L6" s="263"/>
      <c r="M6" s="263"/>
      <c r="N6" s="263"/>
      <c r="O6" s="263"/>
      <c r="P6" s="263"/>
    </row>
    <row r="7" spans="1:13" ht="17.25" customHeight="1">
      <c r="A7" s="867" t="s">
        <v>293</v>
      </c>
      <c r="B7" s="867"/>
      <c r="C7" s="867"/>
      <c r="D7" s="867"/>
      <c r="E7" s="867"/>
      <c r="F7" s="867"/>
      <c r="G7" s="867"/>
      <c r="H7" s="867"/>
      <c r="I7" s="867"/>
      <c r="J7" s="867"/>
      <c r="K7" s="867"/>
      <c r="L7" s="280"/>
      <c r="M7" s="280"/>
    </row>
    <row r="8" spans="1:11" ht="15" customHeight="1">
      <c r="A8" s="862" t="s">
        <v>252</v>
      </c>
      <c r="B8" s="862"/>
      <c r="C8" s="862"/>
      <c r="D8" s="862"/>
      <c r="E8" s="862"/>
      <c r="F8" s="862"/>
      <c r="G8" s="862"/>
      <c r="H8" s="862"/>
      <c r="I8" s="862"/>
      <c r="J8" s="862"/>
      <c r="K8" s="862"/>
    </row>
    <row r="9" spans="1:11" ht="55.5" customHeight="1">
      <c r="A9" s="860" t="s">
        <v>44</v>
      </c>
      <c r="B9" s="860"/>
      <c r="C9" s="860"/>
      <c r="D9" s="860"/>
      <c r="E9" s="860"/>
      <c r="F9" s="860"/>
      <c r="G9" s="860"/>
      <c r="H9" s="860"/>
      <c r="I9" s="860"/>
      <c r="J9" s="860"/>
      <c r="K9" s="860"/>
    </row>
    <row r="10" spans="1:11" ht="51" customHeight="1">
      <c r="A10" s="860" t="s">
        <v>357</v>
      </c>
      <c r="B10" s="860"/>
      <c r="C10" s="860"/>
      <c r="D10" s="860"/>
      <c r="E10" s="860"/>
      <c r="F10" s="860"/>
      <c r="G10" s="860"/>
      <c r="H10" s="860"/>
      <c r="I10" s="860"/>
      <c r="J10" s="860"/>
      <c r="K10" s="860"/>
    </row>
    <row r="11" ht="15" customHeight="1"/>
    <row r="12" spans="1:11" s="263" customFormat="1" ht="51" customHeight="1">
      <c r="A12" s="859" t="s">
        <v>198</v>
      </c>
      <c r="B12" s="859" t="s">
        <v>62</v>
      </c>
      <c r="C12" s="859" t="s">
        <v>288</v>
      </c>
      <c r="D12" s="859"/>
      <c r="E12" s="859"/>
      <c r="F12" s="859" t="s">
        <v>63</v>
      </c>
      <c r="G12" s="859"/>
      <c r="H12" s="859"/>
      <c r="I12" s="859" t="s">
        <v>257</v>
      </c>
      <c r="J12" s="859"/>
      <c r="K12" s="859"/>
    </row>
    <row r="13" spans="1:11" s="263" customFormat="1" ht="18" customHeight="1">
      <c r="A13" s="859"/>
      <c r="B13" s="859"/>
      <c r="C13" s="265" t="s">
        <v>189</v>
      </c>
      <c r="D13" s="265" t="s">
        <v>190</v>
      </c>
      <c r="E13" s="265" t="s">
        <v>185</v>
      </c>
      <c r="F13" s="265" t="s">
        <v>189</v>
      </c>
      <c r="G13" s="265" t="s">
        <v>190</v>
      </c>
      <c r="H13" s="265" t="s">
        <v>185</v>
      </c>
      <c r="I13" s="265" t="s">
        <v>189</v>
      </c>
      <c r="J13" s="265" t="s">
        <v>190</v>
      </c>
      <c r="K13" s="265" t="s">
        <v>185</v>
      </c>
    </row>
    <row r="14" spans="1:11" s="263" customFormat="1" ht="15.75" customHeight="1">
      <c r="A14" s="266">
        <v>1</v>
      </c>
      <c r="B14" s="266">
        <v>2</v>
      </c>
      <c r="C14" s="266">
        <v>3</v>
      </c>
      <c r="D14" s="266">
        <v>4</v>
      </c>
      <c r="E14" s="266" t="s">
        <v>285</v>
      </c>
      <c r="F14" s="266">
        <v>6</v>
      </c>
      <c r="G14" s="266">
        <v>7</v>
      </c>
      <c r="H14" s="266" t="s">
        <v>286</v>
      </c>
      <c r="I14" s="266" t="s">
        <v>287</v>
      </c>
      <c r="J14" s="266" t="s">
        <v>64</v>
      </c>
      <c r="K14" s="266" t="s">
        <v>65</v>
      </c>
    </row>
    <row r="15" spans="1:11" ht="20.25" customHeight="1">
      <c r="A15" s="849" t="s">
        <v>242</v>
      </c>
      <c r="B15" s="849"/>
      <c r="C15" s="849"/>
      <c r="D15" s="849"/>
      <c r="E15" s="849"/>
      <c r="F15" s="849"/>
      <c r="G15" s="849"/>
      <c r="H15" s="849"/>
      <c r="I15" s="849"/>
      <c r="J15" s="849"/>
      <c r="K15" s="849"/>
    </row>
    <row r="16" spans="1:11" ht="20.25" customHeight="1">
      <c r="A16" s="267">
        <v>1</v>
      </c>
      <c r="B16" s="268" t="s">
        <v>66</v>
      </c>
      <c r="C16" s="352">
        <v>4275</v>
      </c>
      <c r="D16" s="352">
        <v>3530</v>
      </c>
      <c r="E16" s="352">
        <f aca="true" t="shared" si="0" ref="E16:E21">C16+D16</f>
        <v>7805</v>
      </c>
      <c r="F16" s="352">
        <v>2504</v>
      </c>
      <c r="G16" s="352">
        <v>2388</v>
      </c>
      <c r="H16" s="352">
        <f aca="true" t="shared" si="1" ref="H16:H21">F16+G16</f>
        <v>4892</v>
      </c>
      <c r="I16" s="353">
        <f aca="true" t="shared" si="2" ref="I16:K21">(F16/C16)*100%</f>
        <v>0.5857309941520468</v>
      </c>
      <c r="J16" s="353">
        <f t="shared" si="2"/>
        <v>0.6764872521246459</v>
      </c>
      <c r="K16" s="353">
        <f t="shared" si="2"/>
        <v>0.6267777065983344</v>
      </c>
    </row>
    <row r="17" spans="1:11" ht="32.25" customHeight="1">
      <c r="A17" s="267">
        <v>2</v>
      </c>
      <c r="B17" s="268" t="s">
        <v>67</v>
      </c>
      <c r="C17" s="352">
        <v>1710</v>
      </c>
      <c r="D17" s="352">
        <v>1464</v>
      </c>
      <c r="E17" s="352">
        <f t="shared" si="0"/>
        <v>3174</v>
      </c>
      <c r="F17" s="352">
        <v>1163</v>
      </c>
      <c r="G17" s="352">
        <v>1146</v>
      </c>
      <c r="H17" s="352">
        <f t="shared" si="1"/>
        <v>2309</v>
      </c>
      <c r="I17" s="353">
        <f t="shared" si="2"/>
        <v>0.6801169590643275</v>
      </c>
      <c r="J17" s="353">
        <f t="shared" si="2"/>
        <v>0.7827868852459017</v>
      </c>
      <c r="K17" s="353">
        <f t="shared" si="2"/>
        <v>0.7274732199117833</v>
      </c>
    </row>
    <row r="18" spans="1:11" ht="20.25" customHeight="1">
      <c r="A18" s="267">
        <v>3</v>
      </c>
      <c r="B18" s="268" t="s">
        <v>0</v>
      </c>
      <c r="C18" s="352">
        <v>1808</v>
      </c>
      <c r="D18" s="352">
        <v>1323</v>
      </c>
      <c r="E18" s="352">
        <f t="shared" si="0"/>
        <v>3131</v>
      </c>
      <c r="F18" s="352">
        <v>1055</v>
      </c>
      <c r="G18" s="352">
        <v>863</v>
      </c>
      <c r="H18" s="352">
        <f t="shared" si="1"/>
        <v>1918</v>
      </c>
      <c r="I18" s="353">
        <f t="shared" si="2"/>
        <v>0.5835176991150443</v>
      </c>
      <c r="J18" s="353">
        <f t="shared" si="2"/>
        <v>0.6523053665910808</v>
      </c>
      <c r="K18" s="353">
        <f t="shared" si="2"/>
        <v>0.6125838390290642</v>
      </c>
    </row>
    <row r="19" spans="1:11" ht="20.25" customHeight="1">
      <c r="A19" s="267">
        <v>4</v>
      </c>
      <c r="B19" s="268" t="s">
        <v>68</v>
      </c>
      <c r="C19" s="352">
        <v>486</v>
      </c>
      <c r="D19" s="352">
        <v>552</v>
      </c>
      <c r="E19" s="352">
        <f t="shared" si="0"/>
        <v>1038</v>
      </c>
      <c r="F19" s="352">
        <v>219</v>
      </c>
      <c r="G19" s="352">
        <v>321</v>
      </c>
      <c r="H19" s="352">
        <f t="shared" si="1"/>
        <v>540</v>
      </c>
      <c r="I19" s="353">
        <f t="shared" si="2"/>
        <v>0.4506172839506173</v>
      </c>
      <c r="J19" s="353">
        <f t="shared" si="2"/>
        <v>0.5815217391304348</v>
      </c>
      <c r="K19" s="353">
        <f t="shared" si="2"/>
        <v>0.5202312138728323</v>
      </c>
    </row>
    <row r="20" spans="1:11" ht="20.25" customHeight="1">
      <c r="A20" s="267">
        <v>5</v>
      </c>
      <c r="B20" s="268" t="s">
        <v>209</v>
      </c>
      <c r="C20" s="352">
        <v>230</v>
      </c>
      <c r="D20" s="352">
        <v>141</v>
      </c>
      <c r="E20" s="352">
        <f t="shared" si="0"/>
        <v>371</v>
      </c>
      <c r="F20" s="352">
        <v>122</v>
      </c>
      <c r="G20" s="352">
        <v>92</v>
      </c>
      <c r="H20" s="352">
        <f t="shared" si="1"/>
        <v>214</v>
      </c>
      <c r="I20" s="353">
        <f t="shared" si="2"/>
        <v>0.5304347826086957</v>
      </c>
      <c r="J20" s="353">
        <f t="shared" si="2"/>
        <v>0.6524822695035462</v>
      </c>
      <c r="K20" s="353">
        <f t="shared" si="2"/>
        <v>0.5768194070080862</v>
      </c>
    </row>
    <row r="21" spans="1:11" ht="20.25" customHeight="1">
      <c r="A21" s="267">
        <v>6</v>
      </c>
      <c r="B21" s="268" t="s">
        <v>201</v>
      </c>
      <c r="C21" s="352">
        <v>153</v>
      </c>
      <c r="D21" s="352">
        <v>100</v>
      </c>
      <c r="E21" s="352">
        <f t="shared" si="0"/>
        <v>253</v>
      </c>
      <c r="F21" s="352">
        <v>55</v>
      </c>
      <c r="G21" s="352">
        <v>39</v>
      </c>
      <c r="H21" s="352">
        <f t="shared" si="1"/>
        <v>94</v>
      </c>
      <c r="I21" s="353">
        <f t="shared" si="2"/>
        <v>0.35947712418300654</v>
      </c>
      <c r="J21" s="353">
        <f t="shared" si="2"/>
        <v>0.39</v>
      </c>
      <c r="K21" s="353">
        <f t="shared" si="2"/>
        <v>0.3715415019762846</v>
      </c>
    </row>
    <row r="22" spans="1:11" ht="21.75" customHeight="1">
      <c r="A22" s="854" t="s">
        <v>191</v>
      </c>
      <c r="B22" s="854"/>
      <c r="C22" s="855" t="s">
        <v>377</v>
      </c>
      <c r="D22" s="856"/>
      <c r="E22" s="856"/>
      <c r="F22" s="856"/>
      <c r="G22" s="856"/>
      <c r="H22" s="856"/>
      <c r="I22" s="856"/>
      <c r="J22" s="856"/>
      <c r="K22" s="857"/>
    </row>
    <row r="23" spans="1:11" ht="20.25" customHeight="1">
      <c r="A23" s="849" t="s">
        <v>243</v>
      </c>
      <c r="B23" s="849"/>
      <c r="C23" s="849"/>
      <c r="D23" s="849"/>
      <c r="E23" s="849"/>
      <c r="F23" s="849"/>
      <c r="G23" s="849"/>
      <c r="H23" s="849"/>
      <c r="I23" s="849"/>
      <c r="J23" s="849"/>
      <c r="K23" s="849"/>
    </row>
    <row r="24" spans="1:11" ht="20.25" customHeight="1">
      <c r="A24" s="868">
        <v>1</v>
      </c>
      <c r="B24" s="268" t="s">
        <v>70</v>
      </c>
      <c r="C24" s="352">
        <v>13</v>
      </c>
      <c r="D24" s="352">
        <v>15</v>
      </c>
      <c r="E24" s="354">
        <v>28</v>
      </c>
      <c r="F24" s="352">
        <v>10</v>
      </c>
      <c r="G24" s="352">
        <v>6</v>
      </c>
      <c r="H24" s="354">
        <v>16</v>
      </c>
      <c r="I24" s="353">
        <f aca="true" t="shared" si="3" ref="I24:K25">F24/C24</f>
        <v>0.7692307692307693</v>
      </c>
      <c r="J24" s="353">
        <f t="shared" si="3"/>
        <v>0.4</v>
      </c>
      <c r="K24" s="353">
        <f t="shared" si="3"/>
        <v>0.5714285714285714</v>
      </c>
    </row>
    <row r="25" spans="1:11" ht="20.25" customHeight="1">
      <c r="A25" s="868"/>
      <c r="B25" s="268" t="s">
        <v>69</v>
      </c>
      <c r="C25" s="352">
        <v>13</v>
      </c>
      <c r="D25" s="352">
        <v>15</v>
      </c>
      <c r="E25" s="354">
        <v>28</v>
      </c>
      <c r="F25" s="352">
        <v>10</v>
      </c>
      <c r="G25" s="352">
        <v>6</v>
      </c>
      <c r="H25" s="354">
        <v>16</v>
      </c>
      <c r="I25" s="353">
        <f t="shared" si="3"/>
        <v>0.7692307692307693</v>
      </c>
      <c r="J25" s="353">
        <f t="shared" si="3"/>
        <v>0.4</v>
      </c>
      <c r="K25" s="353">
        <f t="shared" si="3"/>
        <v>0.5714285714285714</v>
      </c>
    </row>
    <row r="26" spans="1:11" ht="20.25" customHeight="1">
      <c r="A26" s="868"/>
      <c r="B26" s="268" t="s">
        <v>71</v>
      </c>
      <c r="C26" s="352">
        <v>0</v>
      </c>
      <c r="D26" s="352">
        <v>0</v>
      </c>
      <c r="E26" s="354">
        <v>0</v>
      </c>
      <c r="F26" s="352">
        <v>0</v>
      </c>
      <c r="G26" s="352">
        <v>0</v>
      </c>
      <c r="H26" s="354">
        <v>0</v>
      </c>
      <c r="I26" s="353">
        <v>0</v>
      </c>
      <c r="J26" s="353">
        <v>0</v>
      </c>
      <c r="K26" s="353">
        <v>0</v>
      </c>
    </row>
    <row r="27" spans="1:11" ht="49.5" customHeight="1">
      <c r="A27" s="854" t="s">
        <v>191</v>
      </c>
      <c r="B27" s="854"/>
      <c r="C27" s="866" t="s">
        <v>433</v>
      </c>
      <c r="D27" s="866"/>
      <c r="E27" s="866"/>
      <c r="F27" s="866"/>
      <c r="G27" s="866"/>
      <c r="H27" s="866"/>
      <c r="I27" s="866"/>
      <c r="J27" s="866"/>
      <c r="K27" s="866"/>
    </row>
    <row r="28" spans="1:11" ht="20.25" customHeight="1">
      <c r="A28" s="849" t="s">
        <v>245</v>
      </c>
      <c r="B28" s="849"/>
      <c r="C28" s="849"/>
      <c r="D28" s="849"/>
      <c r="E28" s="849"/>
      <c r="F28" s="849"/>
      <c r="G28" s="849"/>
      <c r="H28" s="849"/>
      <c r="I28" s="849"/>
      <c r="J28" s="849"/>
      <c r="K28" s="849"/>
    </row>
    <row r="29" spans="1:11" ht="20.25" customHeight="1">
      <c r="A29" s="267">
        <v>1</v>
      </c>
      <c r="B29" s="268" t="s">
        <v>290</v>
      </c>
      <c r="C29" s="352">
        <v>4</v>
      </c>
      <c r="D29" s="352">
        <v>2</v>
      </c>
      <c r="E29" s="354">
        <f>C29+D29</f>
        <v>6</v>
      </c>
      <c r="F29" s="352">
        <v>4</v>
      </c>
      <c r="G29" s="352">
        <v>2</v>
      </c>
      <c r="H29" s="354">
        <f>F29+G29</f>
        <v>6</v>
      </c>
      <c r="I29" s="353">
        <f>F29/C29</f>
        <v>1</v>
      </c>
      <c r="J29" s="353">
        <f>G29/D29</f>
        <v>1</v>
      </c>
      <c r="K29" s="353">
        <f>H29/E29</f>
        <v>1</v>
      </c>
    </row>
    <row r="30" spans="1:11" ht="21.75" customHeight="1">
      <c r="A30" s="854" t="s">
        <v>191</v>
      </c>
      <c r="B30" s="854"/>
      <c r="C30" s="855" t="s">
        <v>377</v>
      </c>
      <c r="D30" s="856"/>
      <c r="E30" s="856"/>
      <c r="F30" s="856"/>
      <c r="G30" s="856"/>
      <c r="H30" s="856"/>
      <c r="I30" s="856"/>
      <c r="J30" s="856"/>
      <c r="K30" s="857"/>
    </row>
    <row r="31" spans="1:11" s="262" customFormat="1" ht="24" customHeight="1">
      <c r="A31" s="853" t="s">
        <v>253</v>
      </c>
      <c r="B31" s="853"/>
      <c r="C31" s="853"/>
      <c r="D31" s="853"/>
      <c r="E31" s="853"/>
      <c r="F31" s="853"/>
      <c r="G31" s="853"/>
      <c r="H31" s="853"/>
      <c r="I31" s="853"/>
      <c r="J31" s="853"/>
      <c r="K31" s="853"/>
    </row>
    <row r="32" spans="1:11" ht="20.25" customHeight="1">
      <c r="A32" s="267" t="s">
        <v>254</v>
      </c>
      <c r="B32" s="267" t="s">
        <v>179</v>
      </c>
      <c r="C32" s="441" t="s">
        <v>179</v>
      </c>
      <c r="D32" s="441" t="s">
        <v>179</v>
      </c>
      <c r="E32" s="441" t="s">
        <v>179</v>
      </c>
      <c r="F32" s="439" t="s">
        <v>179</v>
      </c>
      <c r="G32" s="439" t="s">
        <v>179</v>
      </c>
      <c r="H32" s="439" t="s">
        <v>179</v>
      </c>
      <c r="I32" s="439" t="s">
        <v>179</v>
      </c>
      <c r="J32" s="440" t="s">
        <v>179</v>
      </c>
      <c r="K32" s="440" t="s">
        <v>179</v>
      </c>
    </row>
    <row r="33" spans="1:11" ht="21.75" customHeight="1">
      <c r="A33" s="854" t="s">
        <v>191</v>
      </c>
      <c r="B33" s="854"/>
      <c r="C33" s="855" t="s">
        <v>179</v>
      </c>
      <c r="D33" s="856"/>
      <c r="E33" s="856"/>
      <c r="F33" s="856"/>
      <c r="G33" s="856"/>
      <c r="H33" s="856"/>
      <c r="I33" s="856"/>
      <c r="J33" s="856"/>
      <c r="K33" s="857"/>
    </row>
    <row r="34" spans="1:11" s="263" customFormat="1" ht="14.25" customHeight="1">
      <c r="A34" s="861" t="s">
        <v>291</v>
      </c>
      <c r="B34" s="861"/>
      <c r="C34" s="861"/>
      <c r="D34" s="861"/>
      <c r="E34" s="861"/>
      <c r="F34" s="861"/>
      <c r="G34" s="861"/>
      <c r="H34" s="861"/>
      <c r="I34" s="861"/>
      <c r="J34" s="861"/>
      <c r="K34" s="861"/>
    </row>
    <row r="35" spans="1:11" ht="31.5" customHeight="1">
      <c r="A35" s="852" t="s">
        <v>292</v>
      </c>
      <c r="B35" s="852"/>
      <c r="C35" s="852"/>
      <c r="D35" s="852"/>
      <c r="E35" s="852"/>
      <c r="F35" s="852"/>
      <c r="G35" s="852"/>
      <c r="H35" s="852"/>
      <c r="I35" s="852"/>
      <c r="J35" s="852"/>
      <c r="K35" s="852"/>
    </row>
    <row r="37" spans="1:3" ht="12.75">
      <c r="A37" s="865" t="s">
        <v>186</v>
      </c>
      <c r="B37" s="865"/>
      <c r="C37" s="282"/>
    </row>
    <row r="38" spans="1:3" ht="12.75">
      <c r="A38" s="851" t="s">
        <v>187</v>
      </c>
      <c r="B38" s="851"/>
      <c r="C38" s="851"/>
    </row>
  </sheetData>
  <sheetProtection/>
  <mergeCells count="31">
    <mergeCell ref="A24:A26"/>
    <mergeCell ref="A5:B5"/>
    <mergeCell ref="C5:K5"/>
    <mergeCell ref="A28:K28"/>
    <mergeCell ref="A37:B37"/>
    <mergeCell ref="C27:K27"/>
    <mergeCell ref="A22:B22"/>
    <mergeCell ref="C22:K22"/>
    <mergeCell ref="A30:B30"/>
    <mergeCell ref="A7:K7"/>
    <mergeCell ref="C30:K30"/>
    <mergeCell ref="A27:B27"/>
    <mergeCell ref="A10:K10"/>
    <mergeCell ref="A1:K1"/>
    <mergeCell ref="A34:K34"/>
    <mergeCell ref="F12:H12"/>
    <mergeCell ref="I12:K12"/>
    <mergeCell ref="B12:B13"/>
    <mergeCell ref="A23:K23"/>
    <mergeCell ref="A8:K8"/>
    <mergeCell ref="A9:K9"/>
    <mergeCell ref="A15:K15"/>
    <mergeCell ref="C3:K3"/>
    <mergeCell ref="A38:C38"/>
    <mergeCell ref="A35:K35"/>
    <mergeCell ref="A31:K31"/>
    <mergeCell ref="A33:B33"/>
    <mergeCell ref="C33:K33"/>
    <mergeCell ref="A3:B3"/>
    <mergeCell ref="C12:E12"/>
    <mergeCell ref="A12:A13"/>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AE34"/>
  <sheetViews>
    <sheetView view="pageBreakPreview" zoomScale="120" zoomScaleSheetLayoutView="120" zoomScalePageLayoutView="0" workbookViewId="0" topLeftCell="A1">
      <selection activeCell="O9" sqref="O9"/>
    </sheetView>
  </sheetViews>
  <sheetFormatPr defaultColWidth="9.140625" defaultRowHeight="12.75"/>
  <cols>
    <col min="1" max="1" width="14.7109375" style="85" customWidth="1"/>
    <col min="2" max="13" width="9.7109375" style="85" customWidth="1"/>
    <col min="14" max="15" width="8.7109375" style="85" customWidth="1"/>
    <col min="16" max="16384" width="9.140625" style="85" customWidth="1"/>
  </cols>
  <sheetData>
    <row r="1" spans="1:15" s="2" customFormat="1" ht="17.25" customHeight="1">
      <c r="A1" s="596" t="s">
        <v>25</v>
      </c>
      <c r="B1" s="596"/>
      <c r="C1" s="596"/>
      <c r="D1" s="596"/>
      <c r="E1" s="596"/>
      <c r="F1" s="596"/>
      <c r="G1" s="596"/>
      <c r="H1" s="596"/>
      <c r="I1" s="596"/>
      <c r="J1" s="596"/>
      <c r="K1" s="596"/>
      <c r="L1" s="596"/>
      <c r="M1" s="596"/>
      <c r="N1" s="81"/>
      <c r="O1" s="81"/>
    </row>
    <row r="2" spans="1:31" ht="14.25" customHeight="1">
      <c r="A2" s="2"/>
      <c r="B2" s="82"/>
      <c r="C2" s="82"/>
      <c r="D2" s="83"/>
      <c r="E2" s="83"/>
      <c r="F2" s="83"/>
      <c r="G2" s="83"/>
      <c r="H2" s="83"/>
      <c r="I2" s="83"/>
      <c r="J2" s="83"/>
      <c r="K2" s="83"/>
      <c r="L2" s="83"/>
      <c r="M2" s="83"/>
      <c r="N2" s="84"/>
      <c r="O2" s="84"/>
      <c r="P2" s="84"/>
      <c r="Q2" s="84"/>
      <c r="R2" s="84"/>
      <c r="S2" s="84"/>
      <c r="T2" s="84"/>
      <c r="U2" s="84"/>
      <c r="V2" s="84"/>
      <c r="W2" s="84"/>
      <c r="X2" s="84"/>
      <c r="Y2" s="84"/>
      <c r="Z2" s="84"/>
      <c r="AA2" s="84"/>
      <c r="AB2" s="84"/>
      <c r="AC2" s="84"/>
      <c r="AD2" s="84"/>
      <c r="AE2" s="84"/>
    </row>
    <row r="3" spans="1:31" ht="14.25" customHeight="1">
      <c r="A3" s="597" t="s">
        <v>183</v>
      </c>
      <c r="B3" s="597"/>
      <c r="C3" s="598" t="s">
        <v>374</v>
      </c>
      <c r="D3" s="599"/>
      <c r="E3" s="599"/>
      <c r="F3" s="599"/>
      <c r="G3" s="599"/>
      <c r="H3" s="599"/>
      <c r="I3" s="599"/>
      <c r="J3" s="599"/>
      <c r="K3" s="599"/>
      <c r="L3" s="599"/>
      <c r="M3" s="599"/>
      <c r="N3" s="87"/>
      <c r="O3" s="87"/>
      <c r="P3" s="84"/>
      <c r="Q3" s="84"/>
      <c r="R3" s="84"/>
      <c r="S3" s="84"/>
      <c r="T3" s="84"/>
      <c r="U3" s="84"/>
      <c r="V3" s="84"/>
      <c r="W3" s="84"/>
      <c r="X3" s="84"/>
      <c r="Y3" s="84"/>
      <c r="Z3" s="84"/>
      <c r="AA3" s="84"/>
      <c r="AB3" s="84"/>
      <c r="AC3" s="84"/>
      <c r="AD3" s="84"/>
      <c r="AE3" s="84"/>
    </row>
    <row r="4" spans="1:31" ht="13.5" customHeight="1">
      <c r="A4" s="88"/>
      <c r="B4" s="3"/>
      <c r="N4" s="84"/>
      <c r="O4" s="84"/>
      <c r="P4" s="84"/>
      <c r="Q4" s="84"/>
      <c r="R4" s="84"/>
      <c r="S4" s="84"/>
      <c r="T4" s="84"/>
      <c r="U4" s="84"/>
      <c r="V4" s="84"/>
      <c r="W4" s="84"/>
      <c r="X4" s="84"/>
      <c r="Y4" s="84"/>
      <c r="Z4" s="84"/>
      <c r="AA4" s="84"/>
      <c r="AB4" s="84"/>
      <c r="AC4" s="84"/>
      <c r="AD4" s="84"/>
      <c r="AE4" s="84"/>
    </row>
    <row r="5" spans="1:31" ht="13.5" customHeight="1">
      <c r="A5" s="597" t="s">
        <v>184</v>
      </c>
      <c r="B5" s="597"/>
      <c r="C5" s="598" t="s">
        <v>376</v>
      </c>
      <c r="D5" s="599"/>
      <c r="E5" s="599"/>
      <c r="F5" s="599"/>
      <c r="G5" s="599"/>
      <c r="H5" s="599"/>
      <c r="I5" s="599"/>
      <c r="J5" s="599"/>
      <c r="K5" s="599"/>
      <c r="L5" s="599"/>
      <c r="M5" s="599"/>
      <c r="N5" s="87"/>
      <c r="O5" s="87"/>
      <c r="P5" s="84"/>
      <c r="Q5" s="84"/>
      <c r="R5" s="84"/>
      <c r="S5" s="84"/>
      <c r="T5" s="84"/>
      <c r="U5" s="84"/>
      <c r="V5" s="84"/>
      <c r="W5" s="84"/>
      <c r="X5" s="84"/>
      <c r="Y5" s="84"/>
      <c r="Z5" s="84"/>
      <c r="AA5" s="84"/>
      <c r="AB5" s="84"/>
      <c r="AC5" s="84"/>
      <c r="AD5" s="84"/>
      <c r="AE5" s="84"/>
    </row>
    <row r="6" spans="14:31" ht="13.5" customHeight="1">
      <c r="N6" s="84"/>
      <c r="O6" s="84"/>
      <c r="P6" s="84"/>
      <c r="Q6" s="84"/>
      <c r="R6" s="84"/>
      <c r="S6" s="84"/>
      <c r="T6" s="84"/>
      <c r="U6" s="84"/>
      <c r="V6" s="84"/>
      <c r="W6" s="84"/>
      <c r="X6" s="84"/>
      <c r="Y6" s="84"/>
      <c r="Z6" s="84"/>
      <c r="AA6" s="84"/>
      <c r="AB6" s="84"/>
      <c r="AC6" s="84"/>
      <c r="AD6" s="84"/>
      <c r="AE6" s="84"/>
    </row>
    <row r="7" spans="1:13" s="40" customFormat="1" ht="48.75" customHeight="1">
      <c r="A7" s="595" t="s">
        <v>140</v>
      </c>
      <c r="B7" s="595"/>
      <c r="C7" s="595"/>
      <c r="D7" s="595"/>
      <c r="E7" s="595"/>
      <c r="F7" s="595"/>
      <c r="G7" s="595"/>
      <c r="H7" s="595"/>
      <c r="I7" s="595"/>
      <c r="J7" s="595"/>
      <c r="K7" s="595"/>
      <c r="L7" s="595"/>
      <c r="M7" s="595"/>
    </row>
    <row r="8" spans="1:13" s="90" customFormat="1" ht="15" customHeight="1">
      <c r="A8" s="571" t="s">
        <v>192</v>
      </c>
      <c r="B8" s="571"/>
      <c r="C8" s="571"/>
      <c r="D8" s="571"/>
      <c r="E8" s="571"/>
      <c r="F8" s="571"/>
      <c r="G8" s="571"/>
      <c r="H8" s="571"/>
      <c r="I8" s="571"/>
      <c r="J8" s="571"/>
      <c r="K8" s="571"/>
      <c r="L8" s="571"/>
      <c r="M8" s="571"/>
    </row>
    <row r="9" spans="1:13" s="90" customFormat="1" ht="13.5" customHeight="1">
      <c r="A9" s="571" t="s">
        <v>193</v>
      </c>
      <c r="B9" s="571"/>
      <c r="C9" s="571"/>
      <c r="D9" s="571"/>
      <c r="E9" s="571"/>
      <c r="F9" s="571"/>
      <c r="G9" s="571"/>
      <c r="H9" s="571"/>
      <c r="I9" s="571"/>
      <c r="J9" s="571"/>
      <c r="K9" s="571"/>
      <c r="L9" s="571"/>
      <c r="M9" s="571"/>
    </row>
    <row r="10" spans="1:13" s="90" customFormat="1" ht="15" customHeight="1">
      <c r="A10" s="571" t="s">
        <v>194</v>
      </c>
      <c r="B10" s="571"/>
      <c r="C10" s="571"/>
      <c r="D10" s="571"/>
      <c r="E10" s="571"/>
      <c r="F10" s="571"/>
      <c r="G10" s="571"/>
      <c r="H10" s="571"/>
      <c r="I10" s="571"/>
      <c r="J10" s="571"/>
      <c r="K10" s="571"/>
      <c r="L10" s="571"/>
      <c r="M10" s="571"/>
    </row>
    <row r="11" spans="1:11" s="93" customFormat="1" ht="11.25" customHeight="1" thickBot="1">
      <c r="A11" s="91"/>
      <c r="B11" s="92"/>
      <c r="C11" s="92"/>
      <c r="D11" s="92"/>
      <c r="E11" s="92"/>
      <c r="F11" s="92"/>
      <c r="G11" s="92"/>
      <c r="H11" s="92"/>
      <c r="I11" s="92"/>
      <c r="J11" s="92"/>
      <c r="K11" s="92"/>
    </row>
    <row r="12" spans="1:14" ht="18" customHeight="1">
      <c r="A12" s="590" t="s">
        <v>195</v>
      </c>
      <c r="B12" s="592" t="s">
        <v>94</v>
      </c>
      <c r="C12" s="592"/>
      <c r="D12" s="592"/>
      <c r="E12" s="592"/>
      <c r="F12" s="592"/>
      <c r="G12" s="592"/>
      <c r="H12" s="592"/>
      <c r="I12" s="592"/>
      <c r="J12" s="592"/>
      <c r="K12" s="592"/>
      <c r="L12" s="592"/>
      <c r="M12" s="593"/>
      <c r="N12" s="94"/>
    </row>
    <row r="13" spans="1:16" ht="49.5" customHeight="1">
      <c r="A13" s="591"/>
      <c r="B13" s="585" t="s">
        <v>96</v>
      </c>
      <c r="C13" s="585"/>
      <c r="D13" s="585"/>
      <c r="E13" s="585" t="s">
        <v>95</v>
      </c>
      <c r="F13" s="585"/>
      <c r="G13" s="585"/>
      <c r="H13" s="585" t="s">
        <v>101</v>
      </c>
      <c r="I13" s="585"/>
      <c r="J13" s="585"/>
      <c r="K13" s="585" t="s">
        <v>97</v>
      </c>
      <c r="L13" s="585"/>
      <c r="M13" s="594"/>
      <c r="N13" s="589"/>
      <c r="O13" s="589"/>
      <c r="P13" s="84"/>
    </row>
    <row r="14" spans="1:16" ht="24.75" customHeight="1">
      <c r="A14" s="591"/>
      <c r="B14" s="98" t="s">
        <v>189</v>
      </c>
      <c r="C14" s="95" t="s">
        <v>190</v>
      </c>
      <c r="D14" s="95" t="s">
        <v>185</v>
      </c>
      <c r="E14" s="95" t="str">
        <f>B14</f>
        <v>K</v>
      </c>
      <c r="F14" s="95" t="str">
        <f>C14</f>
        <v>M</v>
      </c>
      <c r="G14" s="95" t="str">
        <f>D14</f>
        <v>Ogółem</v>
      </c>
      <c r="H14" s="95" t="str">
        <f>B14</f>
        <v>K</v>
      </c>
      <c r="I14" s="95" t="str">
        <f>C14</f>
        <v>M</v>
      </c>
      <c r="J14" s="95" t="str">
        <f>D14</f>
        <v>Ogółem</v>
      </c>
      <c r="K14" s="95" t="str">
        <f>B14</f>
        <v>K</v>
      </c>
      <c r="L14" s="95" t="str">
        <f>C14</f>
        <v>M</v>
      </c>
      <c r="M14" s="96" t="s">
        <v>185</v>
      </c>
      <c r="N14" s="97"/>
      <c r="O14" s="97"/>
      <c r="P14" s="84"/>
    </row>
    <row r="15" spans="1:16" ht="15.75" customHeight="1" thickBot="1">
      <c r="A15" s="99">
        <v>1</v>
      </c>
      <c r="B15" s="100">
        <v>2</v>
      </c>
      <c r="C15" s="100">
        <v>3</v>
      </c>
      <c r="D15" s="100">
        <v>4</v>
      </c>
      <c r="E15" s="100">
        <v>5</v>
      </c>
      <c r="F15" s="100">
        <v>6</v>
      </c>
      <c r="G15" s="100">
        <v>7</v>
      </c>
      <c r="H15" s="100">
        <v>8</v>
      </c>
      <c r="I15" s="100">
        <v>9</v>
      </c>
      <c r="J15" s="100">
        <v>10</v>
      </c>
      <c r="K15" s="100">
        <v>11</v>
      </c>
      <c r="L15" s="100">
        <v>12</v>
      </c>
      <c r="M15" s="101">
        <v>13</v>
      </c>
      <c r="N15" s="102"/>
      <c r="O15" s="102"/>
      <c r="P15" s="84"/>
    </row>
    <row r="16" spans="1:16" ht="15.75" customHeight="1">
      <c r="A16" s="581" t="s">
        <v>242</v>
      </c>
      <c r="B16" s="582"/>
      <c r="C16" s="582"/>
      <c r="D16" s="582"/>
      <c r="E16" s="582"/>
      <c r="F16" s="582"/>
      <c r="G16" s="582"/>
      <c r="H16" s="582"/>
      <c r="I16" s="582"/>
      <c r="J16" s="582"/>
      <c r="K16" s="582"/>
      <c r="L16" s="582"/>
      <c r="M16" s="582"/>
      <c r="N16" s="102"/>
      <c r="O16" s="102"/>
      <c r="P16" s="84"/>
    </row>
    <row r="17" spans="1:16" s="2" customFormat="1" ht="41.25" customHeight="1">
      <c r="A17" s="103" t="s">
        <v>196</v>
      </c>
      <c r="B17" s="294">
        <v>2815</v>
      </c>
      <c r="C17" s="294">
        <v>2151</v>
      </c>
      <c r="D17" s="304">
        <f>B17+C17</f>
        <v>4966</v>
      </c>
      <c r="E17" s="294">
        <v>2278</v>
      </c>
      <c r="F17" s="294">
        <v>2029</v>
      </c>
      <c r="G17" s="304">
        <f>E17+F17</f>
        <v>4307</v>
      </c>
      <c r="H17" s="294">
        <v>93</v>
      </c>
      <c r="I17" s="294">
        <v>102</v>
      </c>
      <c r="J17" s="304">
        <f>H17+I17</f>
        <v>195</v>
      </c>
      <c r="K17" s="579">
        <v>1838</v>
      </c>
      <c r="L17" s="579">
        <v>946</v>
      </c>
      <c r="M17" s="584">
        <v>2784</v>
      </c>
      <c r="N17" s="104"/>
      <c r="O17" s="105"/>
      <c r="P17" s="106"/>
    </row>
    <row r="18" spans="1:16" s="2" customFormat="1" ht="43.5" customHeight="1">
      <c r="A18" s="107" t="s">
        <v>197</v>
      </c>
      <c r="B18" s="295">
        <v>26565</v>
      </c>
      <c r="C18" s="295">
        <v>20027</v>
      </c>
      <c r="D18" s="304">
        <f>B18+C18</f>
        <v>46592</v>
      </c>
      <c r="E18" s="295">
        <v>23381</v>
      </c>
      <c r="F18" s="295">
        <v>17838</v>
      </c>
      <c r="G18" s="304">
        <f>E18+F18</f>
        <v>41219</v>
      </c>
      <c r="H18" s="295">
        <v>1346</v>
      </c>
      <c r="I18" s="295">
        <v>1243</v>
      </c>
      <c r="J18" s="304">
        <f>H18+I18</f>
        <v>2589</v>
      </c>
      <c r="K18" s="580"/>
      <c r="L18" s="580"/>
      <c r="M18" s="585"/>
      <c r="N18" s="104"/>
      <c r="O18" s="105"/>
      <c r="P18" s="106"/>
    </row>
    <row r="19" spans="1:13" s="2" customFormat="1" ht="20.25" customHeight="1">
      <c r="A19" s="98" t="s">
        <v>191</v>
      </c>
      <c r="B19" s="600" t="s">
        <v>377</v>
      </c>
      <c r="C19" s="601"/>
      <c r="D19" s="601"/>
      <c r="E19" s="601"/>
      <c r="F19" s="601"/>
      <c r="G19" s="601"/>
      <c r="H19" s="601"/>
      <c r="I19" s="601"/>
      <c r="J19" s="601"/>
      <c r="K19" s="601"/>
      <c r="L19" s="601"/>
      <c r="M19" s="601"/>
    </row>
    <row r="20" spans="1:16" s="2" customFormat="1" ht="15.75" customHeight="1">
      <c r="A20" s="574" t="s">
        <v>243</v>
      </c>
      <c r="B20" s="575"/>
      <c r="C20" s="575"/>
      <c r="D20" s="575"/>
      <c r="E20" s="575"/>
      <c r="F20" s="575"/>
      <c r="G20" s="575"/>
      <c r="H20" s="575"/>
      <c r="I20" s="575"/>
      <c r="J20" s="575"/>
      <c r="K20" s="575"/>
      <c r="L20" s="575"/>
      <c r="M20" s="575"/>
      <c r="N20" s="108"/>
      <c r="O20" s="108"/>
      <c r="P20" s="106"/>
    </row>
    <row r="21" spans="1:16" s="2" customFormat="1" ht="41.25" customHeight="1">
      <c r="A21" s="103" t="s">
        <v>196</v>
      </c>
      <c r="B21" s="296">
        <v>3935</v>
      </c>
      <c r="C21" s="296">
        <v>1935</v>
      </c>
      <c r="D21" s="298">
        <f>B21+C21</f>
        <v>5870</v>
      </c>
      <c r="E21" s="296">
        <v>3544</v>
      </c>
      <c r="F21" s="296">
        <v>1781</v>
      </c>
      <c r="G21" s="298">
        <f>E21+F21</f>
        <v>5325</v>
      </c>
      <c r="H21" s="296">
        <v>248</v>
      </c>
      <c r="I21" s="296">
        <v>154</v>
      </c>
      <c r="J21" s="298">
        <f>H21+I21</f>
        <v>402</v>
      </c>
      <c r="K21" s="576">
        <f>B22-E22-H22</f>
        <v>5411</v>
      </c>
      <c r="L21" s="576">
        <f>C22-F22-I22</f>
        <v>1906</v>
      </c>
      <c r="M21" s="572">
        <f>D22-G22-J22</f>
        <v>7317</v>
      </c>
      <c r="N21" s="104"/>
      <c r="O21" s="105"/>
      <c r="P21" s="106"/>
    </row>
    <row r="22" spans="1:16" s="2" customFormat="1" ht="43.5" customHeight="1">
      <c r="A22" s="107" t="s">
        <v>197</v>
      </c>
      <c r="B22" s="297">
        <v>19656</v>
      </c>
      <c r="C22" s="297">
        <v>8208</v>
      </c>
      <c r="D22" s="298">
        <f>B22+C22</f>
        <v>27864</v>
      </c>
      <c r="E22" s="297">
        <v>13278</v>
      </c>
      <c r="F22" s="297">
        <v>5596</v>
      </c>
      <c r="G22" s="298">
        <f>E22+F22</f>
        <v>18874</v>
      </c>
      <c r="H22" s="297">
        <v>967</v>
      </c>
      <c r="I22" s="297">
        <v>706</v>
      </c>
      <c r="J22" s="298">
        <f>H22+I22</f>
        <v>1673</v>
      </c>
      <c r="K22" s="577"/>
      <c r="L22" s="577"/>
      <c r="M22" s="573"/>
      <c r="N22" s="104"/>
      <c r="O22" s="105"/>
      <c r="P22" s="106"/>
    </row>
    <row r="23" spans="1:13" s="2" customFormat="1" ht="20.25" customHeight="1">
      <c r="A23" s="98" t="s">
        <v>191</v>
      </c>
      <c r="B23" s="600" t="s">
        <v>377</v>
      </c>
      <c r="C23" s="601"/>
      <c r="D23" s="601"/>
      <c r="E23" s="601"/>
      <c r="F23" s="601"/>
      <c r="G23" s="601"/>
      <c r="H23" s="601"/>
      <c r="I23" s="601"/>
      <c r="J23" s="601"/>
      <c r="K23" s="601"/>
      <c r="L23" s="601"/>
      <c r="M23" s="601"/>
    </row>
    <row r="24" spans="1:16" s="2" customFormat="1" ht="15.75" customHeight="1">
      <c r="A24" s="574" t="s">
        <v>245</v>
      </c>
      <c r="B24" s="575"/>
      <c r="C24" s="575"/>
      <c r="D24" s="575"/>
      <c r="E24" s="575"/>
      <c r="F24" s="575"/>
      <c r="G24" s="575"/>
      <c r="H24" s="575"/>
      <c r="I24" s="575"/>
      <c r="J24" s="575"/>
      <c r="K24" s="575"/>
      <c r="L24" s="575"/>
      <c r="M24" s="575"/>
      <c r="N24" s="108"/>
      <c r="O24" s="108"/>
      <c r="P24" s="106"/>
    </row>
    <row r="25" spans="1:16" s="2" customFormat="1" ht="41.25" customHeight="1">
      <c r="A25" s="103" t="s">
        <v>196</v>
      </c>
      <c r="B25" s="296">
        <v>3707</v>
      </c>
      <c r="C25" s="296">
        <v>4117</v>
      </c>
      <c r="D25" s="298">
        <f>B25+C25</f>
        <v>7824</v>
      </c>
      <c r="E25" s="296">
        <v>4401</v>
      </c>
      <c r="F25" s="296">
        <v>4720</v>
      </c>
      <c r="G25" s="298">
        <f>E25+F25</f>
        <v>9121</v>
      </c>
      <c r="H25" s="296">
        <v>68</v>
      </c>
      <c r="I25" s="296">
        <v>62</v>
      </c>
      <c r="J25" s="298">
        <f>H25+I25</f>
        <v>130</v>
      </c>
      <c r="K25" s="576">
        <f>B26-E26-H26</f>
        <v>1286</v>
      </c>
      <c r="L25" s="576">
        <f>C26-F26-I26</f>
        <v>1374</v>
      </c>
      <c r="M25" s="572">
        <f>D26-G26-J26</f>
        <v>2660</v>
      </c>
      <c r="N25" s="104"/>
      <c r="O25" s="105"/>
      <c r="P25" s="106"/>
    </row>
    <row r="26" spans="1:16" s="2" customFormat="1" ht="43.5" customHeight="1">
      <c r="A26" s="107" t="s">
        <v>197</v>
      </c>
      <c r="B26" s="297">
        <v>18884</v>
      </c>
      <c r="C26" s="297">
        <v>15973</v>
      </c>
      <c r="D26" s="298">
        <f>B26+C26</f>
        <v>34857</v>
      </c>
      <c r="E26" s="297">
        <v>17017</v>
      </c>
      <c r="F26" s="297">
        <v>14226</v>
      </c>
      <c r="G26" s="298">
        <f>E26+F26</f>
        <v>31243</v>
      </c>
      <c r="H26" s="297">
        <v>581</v>
      </c>
      <c r="I26" s="297">
        <v>373</v>
      </c>
      <c r="J26" s="298">
        <f>H26+I26</f>
        <v>954</v>
      </c>
      <c r="K26" s="577"/>
      <c r="L26" s="577"/>
      <c r="M26" s="573"/>
      <c r="N26" s="104"/>
      <c r="O26" s="105"/>
      <c r="P26" s="106"/>
    </row>
    <row r="27" spans="1:13" s="2" customFormat="1" ht="20.25" customHeight="1">
      <c r="A27" s="98" t="s">
        <v>191</v>
      </c>
      <c r="B27" s="600" t="s">
        <v>377</v>
      </c>
      <c r="C27" s="601"/>
      <c r="D27" s="601"/>
      <c r="E27" s="601"/>
      <c r="F27" s="601"/>
      <c r="G27" s="601"/>
      <c r="H27" s="601"/>
      <c r="I27" s="601"/>
      <c r="J27" s="601"/>
      <c r="K27" s="601"/>
      <c r="L27" s="601"/>
      <c r="M27" s="601"/>
    </row>
    <row r="28" spans="1:16" s="2" customFormat="1" ht="15.75" customHeight="1">
      <c r="A28" s="574" t="s">
        <v>249</v>
      </c>
      <c r="B28" s="575"/>
      <c r="C28" s="575"/>
      <c r="D28" s="575"/>
      <c r="E28" s="575"/>
      <c r="F28" s="575"/>
      <c r="G28" s="575"/>
      <c r="H28" s="575"/>
      <c r="I28" s="575"/>
      <c r="J28" s="575"/>
      <c r="K28" s="575"/>
      <c r="L28" s="575"/>
      <c r="M28" s="575"/>
      <c r="N28" s="108"/>
      <c r="O28" s="108"/>
      <c r="P28" s="106"/>
    </row>
    <row r="29" spans="1:16" s="2" customFormat="1" ht="41.25" customHeight="1">
      <c r="A29" s="103" t="s">
        <v>196</v>
      </c>
      <c r="B29" s="296">
        <v>5420</v>
      </c>
      <c r="C29" s="296">
        <v>3268</v>
      </c>
      <c r="D29" s="298">
        <v>8688</v>
      </c>
      <c r="E29" s="296">
        <v>7728</v>
      </c>
      <c r="F29" s="296">
        <v>6100</v>
      </c>
      <c r="G29" s="298">
        <v>13828</v>
      </c>
      <c r="H29" s="296">
        <v>258</v>
      </c>
      <c r="I29" s="296">
        <v>210</v>
      </c>
      <c r="J29" s="298">
        <v>468</v>
      </c>
      <c r="K29" s="576">
        <v>4852</v>
      </c>
      <c r="L29" s="576">
        <v>4069</v>
      </c>
      <c r="M29" s="572">
        <v>8921</v>
      </c>
      <c r="N29" s="104"/>
      <c r="O29" s="105"/>
      <c r="P29" s="106"/>
    </row>
    <row r="30" spans="1:16" s="2" customFormat="1" ht="43.5" customHeight="1">
      <c r="A30" s="107" t="s">
        <v>197</v>
      </c>
      <c r="B30" s="297">
        <v>36212</v>
      </c>
      <c r="C30" s="297">
        <v>29828</v>
      </c>
      <c r="D30" s="299">
        <v>66040</v>
      </c>
      <c r="E30" s="297">
        <v>30275</v>
      </c>
      <c r="F30" s="297">
        <v>24602</v>
      </c>
      <c r="G30" s="299">
        <v>54877</v>
      </c>
      <c r="H30" s="297">
        <v>1085</v>
      </c>
      <c r="I30" s="297">
        <v>1157</v>
      </c>
      <c r="J30" s="299">
        <v>2242</v>
      </c>
      <c r="K30" s="577"/>
      <c r="L30" s="577"/>
      <c r="M30" s="573"/>
      <c r="N30" s="104"/>
      <c r="O30" s="105"/>
      <c r="P30" s="106"/>
    </row>
    <row r="31" spans="1:13" ht="39.75" customHeight="1">
      <c r="A31" s="98" t="s">
        <v>191</v>
      </c>
      <c r="B31" s="586" t="s">
        <v>375</v>
      </c>
      <c r="C31" s="587"/>
      <c r="D31" s="587"/>
      <c r="E31" s="587"/>
      <c r="F31" s="587"/>
      <c r="G31" s="587"/>
      <c r="H31" s="587"/>
      <c r="I31" s="587"/>
      <c r="J31" s="587"/>
      <c r="K31" s="587"/>
      <c r="L31" s="587"/>
      <c r="M31" s="588"/>
    </row>
    <row r="32" spans="1:2" ht="15.75" customHeight="1">
      <c r="A32" s="578" t="s">
        <v>186</v>
      </c>
      <c r="B32" s="578"/>
    </row>
    <row r="33" spans="1:4" ht="15" customHeight="1">
      <c r="A33" s="583" t="s">
        <v>187</v>
      </c>
      <c r="B33" s="583"/>
      <c r="C33" s="583"/>
      <c r="D33" s="583"/>
    </row>
    <row r="34" ht="12.75">
      <c r="I34" s="300"/>
    </row>
  </sheetData>
  <sheetProtection selectLockedCells="1" selectUnlockedCells="1"/>
  <mergeCells count="38">
    <mergeCell ref="A28:M28"/>
    <mergeCell ref="A7:M7"/>
    <mergeCell ref="A1:M1"/>
    <mergeCell ref="A5:B5"/>
    <mergeCell ref="C5:M5"/>
    <mergeCell ref="A3:B3"/>
    <mergeCell ref="C3:M3"/>
    <mergeCell ref="B19:M19"/>
    <mergeCell ref="B23:M23"/>
    <mergeCell ref="B27:M27"/>
    <mergeCell ref="A33:D33"/>
    <mergeCell ref="M17:M18"/>
    <mergeCell ref="B31:M31"/>
    <mergeCell ref="N13:O13"/>
    <mergeCell ref="A12:A14"/>
    <mergeCell ref="B12:M12"/>
    <mergeCell ref="B13:D13"/>
    <mergeCell ref="E13:G13"/>
    <mergeCell ref="H13:J13"/>
    <mergeCell ref="K13:M13"/>
    <mergeCell ref="A32:B32"/>
    <mergeCell ref="K17:K18"/>
    <mergeCell ref="L17:L18"/>
    <mergeCell ref="A16:M16"/>
    <mergeCell ref="A20:M20"/>
    <mergeCell ref="K21:K22"/>
    <mergeCell ref="L21:L22"/>
    <mergeCell ref="K29:K30"/>
    <mergeCell ref="L29:L30"/>
    <mergeCell ref="M29:M30"/>
    <mergeCell ref="A10:M10"/>
    <mergeCell ref="A9:M9"/>
    <mergeCell ref="A8:M8"/>
    <mergeCell ref="M21:M22"/>
    <mergeCell ref="A24:M24"/>
    <mergeCell ref="K25:K26"/>
    <mergeCell ref="L25:L26"/>
    <mergeCell ref="M25:M26"/>
  </mergeCells>
  <printOptions horizontalCentered="1"/>
  <pageMargins left="0.7874015748031497" right="0.7874015748031497"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K99"/>
  <sheetViews>
    <sheetView view="pageBreakPreview" zoomScale="120" zoomScaleSheetLayoutView="120" zoomScalePageLayoutView="0" workbookViewId="0" topLeftCell="A1">
      <selection activeCell="L22" sqref="L22"/>
    </sheetView>
  </sheetViews>
  <sheetFormatPr defaultColWidth="9.140625" defaultRowHeight="12.75"/>
  <cols>
    <col min="1" max="1" width="5.00390625" style="85" customWidth="1"/>
    <col min="2" max="2" width="37.8515625" style="85" customWidth="1"/>
    <col min="3" max="11" width="8.7109375" style="85" customWidth="1"/>
    <col min="12" max="16384" width="9.140625" style="85" customWidth="1"/>
  </cols>
  <sheetData>
    <row r="1" spans="1:8" s="110" customFormat="1" ht="29.25" customHeight="1">
      <c r="A1" s="624" t="s">
        <v>26</v>
      </c>
      <c r="B1" s="624"/>
      <c r="C1" s="624"/>
      <c r="D1" s="624"/>
      <c r="E1" s="624"/>
      <c r="F1" s="624"/>
      <c r="G1" s="624"/>
      <c r="H1" s="624"/>
    </row>
    <row r="2" spans="1:8" ht="12" customHeight="1">
      <c r="A2" s="40"/>
      <c r="B2" s="40"/>
      <c r="C2" s="86"/>
      <c r="D2" s="86"/>
      <c r="E2" s="86"/>
      <c r="F2" s="86"/>
      <c r="G2" s="86"/>
      <c r="H2" s="111"/>
    </row>
    <row r="3" spans="1:8" ht="15.75" customHeight="1">
      <c r="A3" s="625" t="s">
        <v>183</v>
      </c>
      <c r="B3" s="625"/>
      <c r="C3" s="598" t="s">
        <v>374</v>
      </c>
      <c r="D3" s="599"/>
      <c r="E3" s="599"/>
      <c r="F3" s="599"/>
      <c r="G3" s="599"/>
      <c r="H3" s="599"/>
    </row>
    <row r="4" spans="1:2" ht="15" customHeight="1">
      <c r="A4" s="112"/>
      <c r="B4" s="112"/>
    </row>
    <row r="5" spans="1:8" ht="16.5" customHeight="1">
      <c r="A5" s="626" t="s">
        <v>184</v>
      </c>
      <c r="B5" s="626"/>
      <c r="C5" s="598" t="s">
        <v>376</v>
      </c>
      <c r="D5" s="599"/>
      <c r="E5" s="599"/>
      <c r="F5" s="599"/>
      <c r="G5" s="599"/>
      <c r="H5" s="599"/>
    </row>
    <row r="6" spans="1:8" ht="16.5" customHeight="1">
      <c r="A6" s="113"/>
      <c r="B6" s="113"/>
      <c r="C6" s="114"/>
      <c r="D6" s="114"/>
      <c r="E6" s="114"/>
      <c r="F6" s="114"/>
      <c r="G6" s="114"/>
      <c r="H6" s="114"/>
    </row>
    <row r="7" spans="1:8" ht="75.75" customHeight="1">
      <c r="A7" s="628" t="s">
        <v>33</v>
      </c>
      <c r="B7" s="628"/>
      <c r="C7" s="628"/>
      <c r="D7" s="628"/>
      <c r="E7" s="628"/>
      <c r="F7" s="628"/>
      <c r="G7" s="628"/>
      <c r="H7" s="628"/>
    </row>
    <row r="8" spans="1:8" s="115" customFormat="1" ht="51" customHeight="1">
      <c r="A8" s="613" t="s">
        <v>27</v>
      </c>
      <c r="B8" s="614"/>
      <c r="C8" s="614"/>
      <c r="D8" s="614"/>
      <c r="E8" s="614"/>
      <c r="F8" s="614"/>
      <c r="G8" s="614"/>
      <c r="H8" s="614"/>
    </row>
    <row r="9" spans="1:8" s="115" customFormat="1" ht="190.5" customHeight="1">
      <c r="A9" s="615" t="s">
        <v>54</v>
      </c>
      <c r="B9" s="616"/>
      <c r="C9" s="616"/>
      <c r="D9" s="616"/>
      <c r="E9" s="616"/>
      <c r="F9" s="616"/>
      <c r="G9" s="616"/>
      <c r="H9" s="616"/>
    </row>
    <row r="10" spans="1:8" ht="12.75">
      <c r="A10" s="116"/>
      <c r="B10" s="116"/>
      <c r="C10" s="114"/>
      <c r="D10" s="114"/>
      <c r="E10" s="114"/>
      <c r="F10" s="114"/>
      <c r="G10" s="114"/>
      <c r="H10" s="114"/>
    </row>
    <row r="11" spans="1:8" ht="15" customHeight="1">
      <c r="A11" s="629" t="s">
        <v>192</v>
      </c>
      <c r="B11" s="629"/>
      <c r="C11" s="629"/>
      <c r="D11" s="629"/>
      <c r="E11" s="629"/>
      <c r="F11" s="7"/>
      <c r="G11" s="7"/>
      <c r="H11" s="7"/>
    </row>
    <row r="12" spans="1:8" s="90" customFormat="1" ht="13.5" customHeight="1">
      <c r="A12" s="571" t="s">
        <v>193</v>
      </c>
      <c r="B12" s="571"/>
      <c r="C12" s="571"/>
      <c r="D12" s="571"/>
      <c r="E12" s="571"/>
      <c r="F12" s="571"/>
      <c r="G12" s="571"/>
      <c r="H12" s="571"/>
    </row>
    <row r="13" spans="1:8" s="90" customFormat="1" ht="15" customHeight="1">
      <c r="A13" s="571" t="s">
        <v>194</v>
      </c>
      <c r="B13" s="571"/>
      <c r="C13" s="571"/>
      <c r="D13" s="571"/>
      <c r="E13" s="571"/>
      <c r="F13" s="571"/>
      <c r="G13" s="571"/>
      <c r="H13" s="571"/>
    </row>
    <row r="14" spans="1:5" s="93" customFormat="1" ht="15" customHeight="1" thickBot="1">
      <c r="A14" s="91"/>
      <c r="B14" s="92"/>
      <c r="C14" s="92"/>
      <c r="D14" s="92"/>
      <c r="E14" s="92"/>
    </row>
    <row r="15" spans="1:11" ht="12.75" customHeight="1">
      <c r="A15" s="617" t="s">
        <v>198</v>
      </c>
      <c r="B15" s="619" t="s">
        <v>199</v>
      </c>
      <c r="C15" s="612" t="s">
        <v>196</v>
      </c>
      <c r="D15" s="612"/>
      <c r="E15" s="612"/>
      <c r="F15" s="612" t="s">
        <v>197</v>
      </c>
      <c r="G15" s="612"/>
      <c r="H15" s="627"/>
      <c r="I15" s="117"/>
      <c r="J15" s="87"/>
      <c r="K15" s="84"/>
    </row>
    <row r="16" spans="1:11" ht="12.75">
      <c r="A16" s="618"/>
      <c r="B16" s="620"/>
      <c r="C16" s="118" t="s">
        <v>189</v>
      </c>
      <c r="D16" s="118" t="s">
        <v>190</v>
      </c>
      <c r="E16" s="118" t="s">
        <v>185</v>
      </c>
      <c r="F16" s="118" t="s">
        <v>189</v>
      </c>
      <c r="G16" s="118" t="s">
        <v>190</v>
      </c>
      <c r="H16" s="119" t="s">
        <v>185</v>
      </c>
      <c r="I16" s="84"/>
      <c r="J16" s="87"/>
      <c r="K16" s="84"/>
    </row>
    <row r="17" spans="1:11" ht="13.5" thickBot="1">
      <c r="A17" s="120">
        <v>1</v>
      </c>
      <c r="B17" s="121">
        <v>2</v>
      </c>
      <c r="C17" s="121">
        <v>3</v>
      </c>
      <c r="D17" s="121">
        <v>4</v>
      </c>
      <c r="E17" s="121">
        <v>5</v>
      </c>
      <c r="F17" s="121">
        <v>6</v>
      </c>
      <c r="G17" s="121">
        <v>7</v>
      </c>
      <c r="H17" s="122">
        <v>8</v>
      </c>
      <c r="I17" s="84"/>
      <c r="J17" s="87"/>
      <c r="K17" s="84"/>
    </row>
    <row r="18" spans="1:11" ht="19.5" customHeight="1">
      <c r="A18" s="621" t="s">
        <v>242</v>
      </c>
      <c r="B18" s="622"/>
      <c r="C18" s="622"/>
      <c r="D18" s="622"/>
      <c r="E18" s="622"/>
      <c r="F18" s="622"/>
      <c r="G18" s="622"/>
      <c r="H18" s="623"/>
      <c r="I18" s="84"/>
      <c r="J18" s="87"/>
      <c r="K18" s="84"/>
    </row>
    <row r="19" spans="1:11" ht="24.75" customHeight="1">
      <c r="A19" s="123">
        <v>1</v>
      </c>
      <c r="B19" s="124" t="s">
        <v>200</v>
      </c>
      <c r="C19" s="448">
        <v>2566</v>
      </c>
      <c r="D19" s="448">
        <v>2047</v>
      </c>
      <c r="E19" s="124">
        <f>C19+D19</f>
        <v>4613</v>
      </c>
      <c r="F19" s="448">
        <v>23832</v>
      </c>
      <c r="G19" s="448">
        <v>18352</v>
      </c>
      <c r="H19" s="124">
        <f>F19+G19</f>
        <v>42184</v>
      </c>
      <c r="I19" s="84"/>
      <c r="J19" s="87"/>
      <c r="K19" s="84"/>
    </row>
    <row r="20" spans="1:11" ht="24.75" customHeight="1">
      <c r="A20" s="125"/>
      <c r="B20" s="126" t="s">
        <v>201</v>
      </c>
      <c r="C20" s="306">
        <v>1010</v>
      </c>
      <c r="D20" s="306">
        <v>701</v>
      </c>
      <c r="E20" s="124">
        <f aca="true" t="shared" si="0" ref="E20:E36">C20+D20</f>
        <v>1711</v>
      </c>
      <c r="F20" s="306">
        <v>8130</v>
      </c>
      <c r="G20" s="306">
        <v>4872</v>
      </c>
      <c r="H20" s="124">
        <f aca="true" t="shared" si="1" ref="H20:H36">F20+G20</f>
        <v>13002</v>
      </c>
      <c r="I20" s="84"/>
      <c r="J20" s="87"/>
      <c r="K20" s="84"/>
    </row>
    <row r="21" spans="1:11" ht="24.75" customHeight="1">
      <c r="A21" s="127">
        <v>2</v>
      </c>
      <c r="B21" s="128" t="s">
        <v>202</v>
      </c>
      <c r="C21" s="447">
        <v>86</v>
      </c>
      <c r="D21" s="447">
        <v>79</v>
      </c>
      <c r="E21" s="124">
        <f t="shared" si="0"/>
        <v>165</v>
      </c>
      <c r="F21" s="447">
        <v>1503</v>
      </c>
      <c r="G21" s="447">
        <v>1220</v>
      </c>
      <c r="H21" s="124">
        <f t="shared" si="1"/>
        <v>2723</v>
      </c>
      <c r="I21" s="84"/>
      <c r="J21" s="87"/>
      <c r="K21" s="84"/>
    </row>
    <row r="22" spans="1:11" ht="24.75" customHeight="1">
      <c r="A22" s="129"/>
      <c r="B22" s="130" t="s">
        <v>203</v>
      </c>
      <c r="C22" s="308">
        <v>16</v>
      </c>
      <c r="D22" s="308">
        <v>17</v>
      </c>
      <c r="E22" s="124">
        <f t="shared" si="0"/>
        <v>33</v>
      </c>
      <c r="F22" s="308">
        <v>327</v>
      </c>
      <c r="G22" s="308">
        <v>292</v>
      </c>
      <c r="H22" s="124">
        <f t="shared" si="1"/>
        <v>619</v>
      </c>
      <c r="I22" s="84"/>
      <c r="J22" s="87"/>
      <c r="K22" s="84"/>
    </row>
    <row r="23" spans="1:11" ht="24.75" customHeight="1">
      <c r="A23" s="131">
        <v>3</v>
      </c>
      <c r="B23" s="132" t="s">
        <v>204</v>
      </c>
      <c r="C23" s="447">
        <v>163</v>
      </c>
      <c r="D23" s="447">
        <v>25</v>
      </c>
      <c r="E23" s="124">
        <f t="shared" si="0"/>
        <v>188</v>
      </c>
      <c r="F23" s="447">
        <v>1230</v>
      </c>
      <c r="G23" s="447">
        <v>455</v>
      </c>
      <c r="H23" s="124">
        <f t="shared" si="1"/>
        <v>1685</v>
      </c>
      <c r="I23" s="84"/>
      <c r="J23" s="87"/>
      <c r="K23" s="84"/>
    </row>
    <row r="24" spans="1:11" ht="30.75" customHeight="1">
      <c r="A24" s="133"/>
      <c r="B24" s="134" t="s">
        <v>265</v>
      </c>
      <c r="C24" s="308">
        <v>0</v>
      </c>
      <c r="D24" s="308">
        <v>0</v>
      </c>
      <c r="E24" s="124">
        <f t="shared" si="0"/>
        <v>0</v>
      </c>
      <c r="F24" s="308">
        <v>23</v>
      </c>
      <c r="G24" s="308">
        <v>12</v>
      </c>
      <c r="H24" s="124">
        <f t="shared" si="1"/>
        <v>35</v>
      </c>
      <c r="I24" s="84"/>
      <c r="J24" s="87"/>
      <c r="K24" s="84"/>
    </row>
    <row r="25" spans="1:11" ht="30.75" customHeight="1">
      <c r="A25" s="133"/>
      <c r="B25" s="134" t="s">
        <v>205</v>
      </c>
      <c r="C25" s="308">
        <v>0</v>
      </c>
      <c r="D25" s="308">
        <v>0</v>
      </c>
      <c r="E25" s="124">
        <f t="shared" si="0"/>
        <v>0</v>
      </c>
      <c r="F25" s="308">
        <v>3</v>
      </c>
      <c r="G25" s="308">
        <v>6</v>
      </c>
      <c r="H25" s="124">
        <f t="shared" si="1"/>
        <v>9</v>
      </c>
      <c r="I25" s="84"/>
      <c r="J25" s="87"/>
      <c r="K25" s="84"/>
    </row>
    <row r="26" spans="1:11" ht="31.5" customHeight="1">
      <c r="A26" s="133"/>
      <c r="B26" s="134" t="s">
        <v>206</v>
      </c>
      <c r="C26" s="308">
        <v>0</v>
      </c>
      <c r="D26" s="308">
        <v>0</v>
      </c>
      <c r="E26" s="124">
        <f t="shared" si="0"/>
        <v>0</v>
      </c>
      <c r="F26" s="308">
        <v>76</v>
      </c>
      <c r="G26" s="308">
        <v>48</v>
      </c>
      <c r="H26" s="124">
        <f t="shared" si="1"/>
        <v>124</v>
      </c>
      <c r="I26" s="84"/>
      <c r="J26" s="87"/>
      <c r="K26" s="84"/>
    </row>
    <row r="27" spans="1:11" ht="30" customHeight="1">
      <c r="A27" s="133"/>
      <c r="B27" s="135" t="s">
        <v>107</v>
      </c>
      <c r="C27" s="308">
        <v>0</v>
      </c>
      <c r="D27" s="308">
        <v>0</v>
      </c>
      <c r="E27" s="124">
        <f t="shared" si="0"/>
        <v>0</v>
      </c>
      <c r="F27" s="308">
        <v>63</v>
      </c>
      <c r="G27" s="308">
        <v>69</v>
      </c>
      <c r="H27" s="124">
        <f t="shared" si="1"/>
        <v>132</v>
      </c>
      <c r="I27" s="84"/>
      <c r="J27" s="87"/>
      <c r="K27" s="84"/>
    </row>
    <row r="28" spans="1:11" ht="30" customHeight="1">
      <c r="A28" s="133"/>
      <c r="B28" s="135" t="s">
        <v>108</v>
      </c>
      <c r="C28" s="308">
        <v>0</v>
      </c>
      <c r="D28" s="308">
        <v>0</v>
      </c>
      <c r="E28" s="124">
        <f t="shared" si="0"/>
        <v>0</v>
      </c>
      <c r="F28" s="308">
        <v>57</v>
      </c>
      <c r="G28" s="308">
        <v>62</v>
      </c>
      <c r="H28" s="124">
        <f t="shared" si="1"/>
        <v>119</v>
      </c>
      <c r="I28" s="84"/>
      <c r="J28" s="87"/>
      <c r="K28" s="84"/>
    </row>
    <row r="29" spans="1:11" ht="30" customHeight="1">
      <c r="A29" s="133"/>
      <c r="B29" s="135" t="s">
        <v>207</v>
      </c>
      <c r="C29" s="308">
        <v>0</v>
      </c>
      <c r="D29" s="308">
        <v>0</v>
      </c>
      <c r="E29" s="124">
        <f t="shared" si="0"/>
        <v>0</v>
      </c>
      <c r="F29" s="308">
        <v>38</v>
      </c>
      <c r="G29" s="308">
        <v>51</v>
      </c>
      <c r="H29" s="124">
        <f t="shared" si="1"/>
        <v>89</v>
      </c>
      <c r="I29" s="84"/>
      <c r="J29" s="87"/>
      <c r="K29" s="84"/>
    </row>
    <row r="30" spans="1:11" ht="30" customHeight="1">
      <c r="A30" s="133"/>
      <c r="B30" s="135" t="s">
        <v>92</v>
      </c>
      <c r="C30" s="308">
        <v>164</v>
      </c>
      <c r="D30" s="308">
        <v>25</v>
      </c>
      <c r="E30" s="124">
        <f t="shared" si="0"/>
        <v>189</v>
      </c>
      <c r="F30" s="308">
        <v>922</v>
      </c>
      <c r="G30" s="308">
        <v>188</v>
      </c>
      <c r="H30" s="124">
        <f t="shared" si="1"/>
        <v>1110</v>
      </c>
      <c r="I30" s="84"/>
      <c r="J30" s="87"/>
      <c r="K30" s="84"/>
    </row>
    <row r="31" spans="1:11" ht="25.5">
      <c r="A31" s="133"/>
      <c r="B31" s="135" t="s">
        <v>93</v>
      </c>
      <c r="C31" s="308">
        <v>0</v>
      </c>
      <c r="D31" s="308">
        <v>0</v>
      </c>
      <c r="E31" s="124">
        <f t="shared" si="0"/>
        <v>0</v>
      </c>
      <c r="F31" s="308">
        <v>16</v>
      </c>
      <c r="G31" s="308">
        <v>8</v>
      </c>
      <c r="H31" s="124">
        <f t="shared" si="1"/>
        <v>24</v>
      </c>
      <c r="I31" s="84"/>
      <c r="J31" s="87"/>
      <c r="K31" s="84"/>
    </row>
    <row r="32" spans="1:10" s="138" customFormat="1" ht="24.75" customHeight="1">
      <c r="A32" s="131">
        <v>4</v>
      </c>
      <c r="B32" s="136" t="s">
        <v>185</v>
      </c>
      <c r="C32" s="307">
        <v>2815</v>
      </c>
      <c r="D32" s="307">
        <f>D19+D21+D23</f>
        <v>2151</v>
      </c>
      <c r="E32" s="307">
        <f>E19+E21+E23</f>
        <v>4966</v>
      </c>
      <c r="F32" s="307">
        <v>26565</v>
      </c>
      <c r="G32" s="307">
        <v>20027</v>
      </c>
      <c r="H32" s="124">
        <f t="shared" si="1"/>
        <v>46592</v>
      </c>
      <c r="I32" s="137"/>
      <c r="J32" s="87"/>
    </row>
    <row r="33" spans="1:10" s="138" customFormat="1" ht="27" customHeight="1">
      <c r="A33" s="133"/>
      <c r="B33" s="135" t="s">
        <v>274</v>
      </c>
      <c r="C33" s="308">
        <v>0</v>
      </c>
      <c r="D33" s="308">
        <v>0</v>
      </c>
      <c r="E33" s="124">
        <f t="shared" si="0"/>
        <v>0</v>
      </c>
      <c r="F33" s="308">
        <v>0</v>
      </c>
      <c r="G33" s="308">
        <v>0</v>
      </c>
      <c r="H33" s="124">
        <f t="shared" si="1"/>
        <v>0</v>
      </c>
      <c r="I33" s="137"/>
      <c r="J33" s="87"/>
    </row>
    <row r="34" spans="1:10" s="138" customFormat="1" ht="24.75" customHeight="1">
      <c r="A34" s="133"/>
      <c r="B34" s="135" t="s">
        <v>260</v>
      </c>
      <c r="C34" s="308">
        <v>0</v>
      </c>
      <c r="D34" s="308">
        <v>1</v>
      </c>
      <c r="E34" s="124">
        <f t="shared" si="0"/>
        <v>1</v>
      </c>
      <c r="F34" s="308">
        <v>10</v>
      </c>
      <c r="G34" s="308">
        <v>6</v>
      </c>
      <c r="H34" s="124">
        <f t="shared" si="1"/>
        <v>16</v>
      </c>
      <c r="I34" s="137"/>
      <c r="J34" s="87"/>
    </row>
    <row r="35" spans="1:10" s="138" customFormat="1" ht="24.75" customHeight="1">
      <c r="A35" s="133"/>
      <c r="B35" s="135" t="s">
        <v>209</v>
      </c>
      <c r="C35" s="308">
        <v>196</v>
      </c>
      <c r="D35" s="308">
        <v>158</v>
      </c>
      <c r="E35" s="124">
        <f t="shared" si="0"/>
        <v>354</v>
      </c>
      <c r="F35" s="308">
        <v>857</v>
      </c>
      <c r="G35" s="308">
        <v>673</v>
      </c>
      <c r="H35" s="124">
        <f t="shared" si="1"/>
        <v>1530</v>
      </c>
      <c r="I35" s="137"/>
      <c r="J35" s="87"/>
    </row>
    <row r="36" spans="1:10" s="138" customFormat="1" ht="19.5" customHeight="1">
      <c r="A36" s="133"/>
      <c r="B36" s="139" t="s">
        <v>103</v>
      </c>
      <c r="C36" s="309">
        <v>1120</v>
      </c>
      <c r="D36" s="309">
        <v>876</v>
      </c>
      <c r="E36" s="124">
        <f t="shared" si="0"/>
        <v>1996</v>
      </c>
      <c r="F36" s="309">
        <v>9947</v>
      </c>
      <c r="G36" s="309">
        <v>7259</v>
      </c>
      <c r="H36" s="124">
        <f t="shared" si="1"/>
        <v>17206</v>
      </c>
      <c r="I36" s="137"/>
      <c r="J36" s="87"/>
    </row>
    <row r="37" spans="1:10" s="138" customFormat="1" ht="19.5" customHeight="1">
      <c r="A37" s="604" t="s">
        <v>191</v>
      </c>
      <c r="B37" s="605"/>
      <c r="C37" s="609" t="s">
        <v>377</v>
      </c>
      <c r="D37" s="610"/>
      <c r="E37" s="610"/>
      <c r="F37" s="610"/>
      <c r="G37" s="610"/>
      <c r="H37" s="611"/>
      <c r="I37" s="137"/>
      <c r="J37" s="87"/>
    </row>
    <row r="38" spans="1:10" s="138" customFormat="1" ht="24.75" customHeight="1">
      <c r="A38" s="602" t="s">
        <v>243</v>
      </c>
      <c r="B38" s="603"/>
      <c r="C38" s="603"/>
      <c r="D38" s="603"/>
      <c r="E38" s="603"/>
      <c r="F38" s="603"/>
      <c r="G38" s="603"/>
      <c r="H38" s="603"/>
      <c r="I38" s="137"/>
      <c r="J38" s="87"/>
    </row>
    <row r="39" spans="1:10" s="138" customFormat="1" ht="24.75" customHeight="1">
      <c r="A39" s="123">
        <v>1</v>
      </c>
      <c r="B39" s="124" t="s">
        <v>200</v>
      </c>
      <c r="C39" s="326">
        <v>1857</v>
      </c>
      <c r="D39" s="326">
        <v>777</v>
      </c>
      <c r="E39" s="333">
        <f>C39+D39</f>
        <v>2634</v>
      </c>
      <c r="F39" s="326">
        <v>8532</v>
      </c>
      <c r="G39" s="326">
        <v>3129</v>
      </c>
      <c r="H39" s="333">
        <f>F39+G39</f>
        <v>11661</v>
      </c>
      <c r="I39" s="137"/>
      <c r="J39" s="87"/>
    </row>
    <row r="40" spans="1:10" s="138" customFormat="1" ht="24.75" customHeight="1">
      <c r="A40" s="125"/>
      <c r="B40" s="126" t="s">
        <v>201</v>
      </c>
      <c r="C40" s="327">
        <v>993</v>
      </c>
      <c r="D40" s="327">
        <v>328</v>
      </c>
      <c r="E40" s="333">
        <f aca="true" t="shared" si="2" ref="E40:E56">C40+D40</f>
        <v>1321</v>
      </c>
      <c r="F40" s="327">
        <v>4657</v>
      </c>
      <c r="G40" s="327">
        <v>1318</v>
      </c>
      <c r="H40" s="333">
        <f aca="true" t="shared" si="3" ref="H40:H56">F40+G40</f>
        <v>5975</v>
      </c>
      <c r="I40" s="137"/>
      <c r="J40" s="87"/>
    </row>
    <row r="41" spans="1:10" s="138" customFormat="1" ht="24.75" customHeight="1">
      <c r="A41" s="127">
        <v>2</v>
      </c>
      <c r="B41" s="128" t="s">
        <v>202</v>
      </c>
      <c r="C41" s="328">
        <v>1209</v>
      </c>
      <c r="D41" s="328">
        <v>905</v>
      </c>
      <c r="E41" s="333">
        <f t="shared" si="2"/>
        <v>2114</v>
      </c>
      <c r="F41" s="328">
        <v>5139</v>
      </c>
      <c r="G41" s="328">
        <v>3335</v>
      </c>
      <c r="H41" s="333">
        <f t="shared" si="3"/>
        <v>8474</v>
      </c>
      <c r="I41" s="137"/>
      <c r="J41" s="87"/>
    </row>
    <row r="42" spans="1:10" s="138" customFormat="1" ht="24.75" customHeight="1">
      <c r="A42" s="129"/>
      <c r="B42" s="130" t="s">
        <v>203</v>
      </c>
      <c r="C42" s="328">
        <v>424</v>
      </c>
      <c r="D42" s="328">
        <v>354</v>
      </c>
      <c r="E42" s="333">
        <f t="shared" si="2"/>
        <v>778</v>
      </c>
      <c r="F42" s="328">
        <v>1614</v>
      </c>
      <c r="G42" s="328">
        <v>1131</v>
      </c>
      <c r="H42" s="333">
        <f t="shared" si="3"/>
        <v>2745</v>
      </c>
      <c r="I42" s="137"/>
      <c r="J42" s="87"/>
    </row>
    <row r="43" spans="1:10" s="138" customFormat="1" ht="24.75" customHeight="1">
      <c r="A43" s="131">
        <v>3</v>
      </c>
      <c r="B43" s="132" t="s">
        <v>204</v>
      </c>
      <c r="C43" s="328">
        <v>869</v>
      </c>
      <c r="D43" s="328">
        <v>253</v>
      </c>
      <c r="E43" s="333">
        <f t="shared" si="2"/>
        <v>1122</v>
      </c>
      <c r="F43" s="328">
        <v>5985</v>
      </c>
      <c r="G43" s="328">
        <v>1744</v>
      </c>
      <c r="H43" s="333">
        <f>F43+G43</f>
        <v>7729</v>
      </c>
      <c r="I43" s="137"/>
      <c r="J43" s="87"/>
    </row>
    <row r="44" spans="1:10" s="138" customFormat="1" ht="24.75" customHeight="1">
      <c r="A44" s="133"/>
      <c r="B44" s="134" t="s">
        <v>265</v>
      </c>
      <c r="C44" s="328">
        <v>19</v>
      </c>
      <c r="D44" s="328">
        <v>2</v>
      </c>
      <c r="E44" s="333">
        <f t="shared" si="2"/>
        <v>21</v>
      </c>
      <c r="F44" s="328">
        <v>134</v>
      </c>
      <c r="G44" s="328">
        <v>51</v>
      </c>
      <c r="H44" s="333">
        <f t="shared" si="3"/>
        <v>185</v>
      </c>
      <c r="I44" s="137"/>
      <c r="J44" s="87"/>
    </row>
    <row r="45" spans="1:10" s="138" customFormat="1" ht="24.75" customHeight="1">
      <c r="A45" s="133"/>
      <c r="B45" s="134" t="s">
        <v>205</v>
      </c>
      <c r="C45" s="328">
        <v>19</v>
      </c>
      <c r="D45" s="328">
        <v>13</v>
      </c>
      <c r="E45" s="333">
        <f t="shared" si="2"/>
        <v>32</v>
      </c>
      <c r="F45" s="328">
        <v>117</v>
      </c>
      <c r="G45" s="328">
        <v>104</v>
      </c>
      <c r="H45" s="333">
        <f t="shared" si="3"/>
        <v>221</v>
      </c>
      <c r="I45" s="137"/>
      <c r="J45" s="87"/>
    </row>
    <row r="46" spans="1:10" s="138" customFormat="1" ht="24.75" customHeight="1">
      <c r="A46" s="133"/>
      <c r="B46" s="134" t="s">
        <v>206</v>
      </c>
      <c r="C46" s="329">
        <v>22</v>
      </c>
      <c r="D46" s="329">
        <v>26</v>
      </c>
      <c r="E46" s="333">
        <f t="shared" si="2"/>
        <v>48</v>
      </c>
      <c r="F46" s="329">
        <v>170</v>
      </c>
      <c r="G46" s="329">
        <v>108</v>
      </c>
      <c r="H46" s="333">
        <f t="shared" si="3"/>
        <v>278</v>
      </c>
      <c r="I46" s="137"/>
      <c r="J46" s="87"/>
    </row>
    <row r="47" spans="1:10" s="138" customFormat="1" ht="24.75" customHeight="1">
      <c r="A47" s="133"/>
      <c r="B47" s="135" t="s">
        <v>107</v>
      </c>
      <c r="C47" s="329">
        <v>33</v>
      </c>
      <c r="D47" s="329">
        <v>32</v>
      </c>
      <c r="E47" s="333">
        <f t="shared" si="2"/>
        <v>65</v>
      </c>
      <c r="F47" s="329">
        <v>196</v>
      </c>
      <c r="G47" s="329">
        <v>143</v>
      </c>
      <c r="H47" s="333">
        <f t="shared" si="3"/>
        <v>339</v>
      </c>
      <c r="I47" s="137"/>
      <c r="J47" s="87"/>
    </row>
    <row r="48" spans="1:10" s="138" customFormat="1" ht="24.75" customHeight="1">
      <c r="A48" s="133"/>
      <c r="B48" s="135" t="s">
        <v>108</v>
      </c>
      <c r="C48" s="329">
        <v>33</v>
      </c>
      <c r="D48" s="329">
        <v>20</v>
      </c>
      <c r="E48" s="333">
        <f t="shared" si="2"/>
        <v>53</v>
      </c>
      <c r="F48" s="329">
        <v>249</v>
      </c>
      <c r="G48" s="329">
        <v>142</v>
      </c>
      <c r="H48" s="333">
        <f t="shared" si="3"/>
        <v>391</v>
      </c>
      <c r="I48" s="137"/>
      <c r="J48" s="87"/>
    </row>
    <row r="49" spans="1:10" s="138" customFormat="1" ht="24.75" customHeight="1">
      <c r="A49" s="133"/>
      <c r="B49" s="135" t="s">
        <v>207</v>
      </c>
      <c r="C49" s="329">
        <v>31</v>
      </c>
      <c r="D49" s="329">
        <v>16</v>
      </c>
      <c r="E49" s="333">
        <f t="shared" si="2"/>
        <v>47</v>
      </c>
      <c r="F49" s="329">
        <v>172</v>
      </c>
      <c r="G49" s="329">
        <v>123</v>
      </c>
      <c r="H49" s="333">
        <f t="shared" si="3"/>
        <v>295</v>
      </c>
      <c r="I49" s="137"/>
      <c r="J49" s="87"/>
    </row>
    <row r="50" spans="1:10" s="138" customFormat="1" ht="24.75" customHeight="1">
      <c r="A50" s="133"/>
      <c r="B50" s="135" t="s">
        <v>92</v>
      </c>
      <c r="C50" s="329">
        <v>552</v>
      </c>
      <c r="D50" s="329">
        <v>91</v>
      </c>
      <c r="E50" s="333">
        <f>C50+D50</f>
        <v>643</v>
      </c>
      <c r="F50" s="329">
        <v>3505</v>
      </c>
      <c r="G50" s="329">
        <v>622</v>
      </c>
      <c r="H50" s="333">
        <f t="shared" si="3"/>
        <v>4127</v>
      </c>
      <c r="I50" s="137"/>
      <c r="J50" s="87"/>
    </row>
    <row r="51" spans="1:10" s="138" customFormat="1" ht="24.75" customHeight="1">
      <c r="A51" s="133"/>
      <c r="B51" s="135" t="s">
        <v>93</v>
      </c>
      <c r="C51" s="329">
        <v>148</v>
      </c>
      <c r="D51" s="328">
        <v>41</v>
      </c>
      <c r="E51" s="333">
        <f t="shared" si="2"/>
        <v>189</v>
      </c>
      <c r="F51" s="329">
        <v>1195</v>
      </c>
      <c r="G51" s="329">
        <v>350</v>
      </c>
      <c r="H51" s="333">
        <f t="shared" si="3"/>
        <v>1545</v>
      </c>
      <c r="I51" s="137"/>
      <c r="J51" s="87"/>
    </row>
    <row r="52" spans="1:10" s="138" customFormat="1" ht="24.75" customHeight="1">
      <c r="A52" s="131">
        <v>4</v>
      </c>
      <c r="B52" s="136" t="s">
        <v>185</v>
      </c>
      <c r="C52" s="330">
        <f>C43+C41+C39</f>
        <v>3935</v>
      </c>
      <c r="D52" s="330">
        <f>D43+D41+D39</f>
        <v>1935</v>
      </c>
      <c r="E52" s="330">
        <f>E43+E41+E39</f>
        <v>5870</v>
      </c>
      <c r="F52" s="330">
        <f>F43+F41+F39</f>
        <v>19656</v>
      </c>
      <c r="G52" s="330">
        <f>G43+G41+G39</f>
        <v>8208</v>
      </c>
      <c r="H52" s="333">
        <f t="shared" si="3"/>
        <v>27864</v>
      </c>
      <c r="I52" s="137"/>
      <c r="J52" s="87"/>
    </row>
    <row r="53" spans="1:10" s="138" customFormat="1" ht="24.75" customHeight="1">
      <c r="A53" s="133"/>
      <c r="B53" s="135" t="s">
        <v>274</v>
      </c>
      <c r="C53" s="329">
        <v>0</v>
      </c>
      <c r="D53" s="329">
        <v>0</v>
      </c>
      <c r="E53" s="333">
        <f t="shared" si="2"/>
        <v>0</v>
      </c>
      <c r="F53" s="329">
        <v>1</v>
      </c>
      <c r="G53" s="329">
        <v>0</v>
      </c>
      <c r="H53" s="333">
        <f t="shared" si="3"/>
        <v>1</v>
      </c>
      <c r="I53" s="137"/>
      <c r="J53" s="87"/>
    </row>
    <row r="54" spans="1:10" s="138" customFormat="1" ht="24.75" customHeight="1">
      <c r="A54" s="133"/>
      <c r="B54" s="135" t="s">
        <v>260</v>
      </c>
      <c r="C54" s="329">
        <v>0</v>
      </c>
      <c r="D54" s="329">
        <v>0</v>
      </c>
      <c r="E54" s="333">
        <f t="shared" si="2"/>
        <v>0</v>
      </c>
      <c r="F54" s="329">
        <v>0</v>
      </c>
      <c r="G54" s="329">
        <v>0</v>
      </c>
      <c r="H54" s="333">
        <f>F54+G54</f>
        <v>0</v>
      </c>
      <c r="I54" s="137"/>
      <c r="J54" s="87"/>
    </row>
    <row r="55" spans="1:10" s="138" customFormat="1" ht="24.75" customHeight="1">
      <c r="A55" s="133"/>
      <c r="B55" s="135" t="s">
        <v>209</v>
      </c>
      <c r="C55" s="331">
        <v>864</v>
      </c>
      <c r="D55" s="331">
        <v>687</v>
      </c>
      <c r="E55" s="333">
        <f t="shared" si="2"/>
        <v>1551</v>
      </c>
      <c r="F55" s="331">
        <v>3101</v>
      </c>
      <c r="G55" s="331">
        <v>2458</v>
      </c>
      <c r="H55" s="333">
        <f t="shared" si="3"/>
        <v>5559</v>
      </c>
      <c r="I55" s="137"/>
      <c r="J55" s="87"/>
    </row>
    <row r="56" spans="1:10" s="138" customFormat="1" ht="24.75" customHeight="1">
      <c r="A56" s="133"/>
      <c r="B56" s="139" t="s">
        <v>103</v>
      </c>
      <c r="C56" s="332">
        <v>1728</v>
      </c>
      <c r="D56" s="332">
        <v>766</v>
      </c>
      <c r="E56" s="333">
        <f t="shared" si="2"/>
        <v>2494</v>
      </c>
      <c r="F56" s="332">
        <v>9091</v>
      </c>
      <c r="G56" s="332">
        <v>3229</v>
      </c>
      <c r="H56" s="333">
        <f t="shared" si="3"/>
        <v>12320</v>
      </c>
      <c r="I56" s="137"/>
      <c r="J56" s="87"/>
    </row>
    <row r="57" spans="1:10" s="138" customFormat="1" ht="22.5" customHeight="1">
      <c r="A57" s="604" t="s">
        <v>191</v>
      </c>
      <c r="B57" s="605"/>
      <c r="C57" s="609" t="s">
        <v>377</v>
      </c>
      <c r="D57" s="610"/>
      <c r="E57" s="610"/>
      <c r="F57" s="610"/>
      <c r="G57" s="610"/>
      <c r="H57" s="611"/>
      <c r="I57" s="137"/>
      <c r="J57" s="87"/>
    </row>
    <row r="58" spans="1:10" s="138" customFormat="1" ht="22.5" customHeight="1">
      <c r="A58" s="602" t="s">
        <v>245</v>
      </c>
      <c r="B58" s="603"/>
      <c r="C58" s="603"/>
      <c r="D58" s="603"/>
      <c r="E58" s="603"/>
      <c r="F58" s="603"/>
      <c r="G58" s="603"/>
      <c r="H58" s="603"/>
      <c r="I58" s="137"/>
      <c r="J58" s="87"/>
    </row>
    <row r="59" spans="1:10" s="138" customFormat="1" ht="24.75" customHeight="1">
      <c r="A59" s="123">
        <v>1</v>
      </c>
      <c r="B59" s="124" t="s">
        <v>200</v>
      </c>
      <c r="C59" s="360">
        <v>190</v>
      </c>
      <c r="D59" s="360">
        <v>152</v>
      </c>
      <c r="E59" s="361">
        <f>C59+D59</f>
        <v>342</v>
      </c>
      <c r="F59" s="360">
        <v>639</v>
      </c>
      <c r="G59" s="360">
        <v>556</v>
      </c>
      <c r="H59" s="361">
        <f>F59+G59</f>
        <v>1195</v>
      </c>
      <c r="I59" s="137"/>
      <c r="J59" s="87"/>
    </row>
    <row r="60" spans="1:10" s="138" customFormat="1" ht="24.75" customHeight="1">
      <c r="A60" s="125"/>
      <c r="B60" s="126" t="s">
        <v>201</v>
      </c>
      <c r="C60" s="362">
        <v>1</v>
      </c>
      <c r="D60" s="362">
        <v>4</v>
      </c>
      <c r="E60" s="361">
        <f aca="true" t="shared" si="4" ref="E60:E76">C60+D60</f>
        <v>5</v>
      </c>
      <c r="F60" s="360">
        <v>1</v>
      </c>
      <c r="G60" s="360">
        <v>5</v>
      </c>
      <c r="H60" s="361">
        <f aca="true" t="shared" si="5" ref="H60:H76">F60+G60</f>
        <v>6</v>
      </c>
      <c r="I60" s="137"/>
      <c r="J60" s="87"/>
    </row>
    <row r="61" spans="1:10" s="138" customFormat="1" ht="24.75" customHeight="1">
      <c r="A61" s="127">
        <v>2</v>
      </c>
      <c r="B61" s="128" t="s">
        <v>202</v>
      </c>
      <c r="C61" s="363">
        <v>91</v>
      </c>
      <c r="D61" s="363">
        <v>114</v>
      </c>
      <c r="E61" s="361">
        <f t="shared" si="4"/>
        <v>205</v>
      </c>
      <c r="F61" s="360">
        <v>458</v>
      </c>
      <c r="G61" s="360">
        <v>531</v>
      </c>
      <c r="H61" s="361">
        <f t="shared" si="5"/>
        <v>989</v>
      </c>
      <c r="I61" s="137"/>
      <c r="J61" s="87"/>
    </row>
    <row r="62" spans="1:10" s="138" customFormat="1" ht="24.75" customHeight="1">
      <c r="A62" s="129"/>
      <c r="B62" s="130" t="s">
        <v>203</v>
      </c>
      <c r="C62" s="363">
        <v>89</v>
      </c>
      <c r="D62" s="363">
        <v>110</v>
      </c>
      <c r="E62" s="361">
        <f t="shared" si="4"/>
        <v>199</v>
      </c>
      <c r="F62" s="360">
        <v>420</v>
      </c>
      <c r="G62" s="360">
        <v>497</v>
      </c>
      <c r="H62" s="361">
        <f t="shared" si="5"/>
        <v>917</v>
      </c>
      <c r="I62" s="137"/>
      <c r="J62" s="87"/>
    </row>
    <row r="63" spans="1:10" s="138" customFormat="1" ht="24.75" customHeight="1">
      <c r="A63" s="131">
        <v>3</v>
      </c>
      <c r="B63" s="132" t="s">
        <v>204</v>
      </c>
      <c r="C63" s="363">
        <v>3426</v>
      </c>
      <c r="D63" s="363">
        <v>3851</v>
      </c>
      <c r="E63" s="361">
        <f t="shared" si="4"/>
        <v>7277</v>
      </c>
      <c r="F63" s="360">
        <v>17787</v>
      </c>
      <c r="G63" s="360">
        <v>14886</v>
      </c>
      <c r="H63" s="361">
        <f t="shared" si="5"/>
        <v>32673</v>
      </c>
      <c r="I63" s="137"/>
      <c r="J63" s="87"/>
    </row>
    <row r="64" spans="1:10" s="138" customFormat="1" ht="24.75" customHeight="1">
      <c r="A64" s="133"/>
      <c r="B64" s="134" t="s">
        <v>265</v>
      </c>
      <c r="C64" s="363">
        <v>57</v>
      </c>
      <c r="D64" s="363">
        <v>80</v>
      </c>
      <c r="E64" s="361">
        <f t="shared" si="4"/>
        <v>137</v>
      </c>
      <c r="F64" s="360">
        <v>74</v>
      </c>
      <c r="G64" s="360">
        <v>209</v>
      </c>
      <c r="H64" s="361">
        <f t="shared" si="5"/>
        <v>283</v>
      </c>
      <c r="I64" s="137"/>
      <c r="J64" s="87"/>
    </row>
    <row r="65" spans="1:10" s="138" customFormat="1" ht="24.75" customHeight="1">
      <c r="A65" s="133"/>
      <c r="B65" s="134" t="s">
        <v>205</v>
      </c>
      <c r="C65" s="363">
        <v>139</v>
      </c>
      <c r="D65" s="363">
        <v>317</v>
      </c>
      <c r="E65" s="361">
        <f t="shared" si="4"/>
        <v>456</v>
      </c>
      <c r="F65" s="360">
        <v>633</v>
      </c>
      <c r="G65" s="360">
        <v>746</v>
      </c>
      <c r="H65" s="361">
        <f t="shared" si="5"/>
        <v>1379</v>
      </c>
      <c r="I65" s="137"/>
      <c r="J65" s="87"/>
    </row>
    <row r="66" spans="1:10" s="138" customFormat="1" ht="24.75" customHeight="1">
      <c r="A66" s="133"/>
      <c r="B66" s="134" t="s">
        <v>206</v>
      </c>
      <c r="C66" s="363">
        <v>692</v>
      </c>
      <c r="D66" s="363">
        <v>714</v>
      </c>
      <c r="E66" s="361">
        <f t="shared" si="4"/>
        <v>1406</v>
      </c>
      <c r="F66" s="360">
        <v>2945</v>
      </c>
      <c r="G66" s="360">
        <v>2551</v>
      </c>
      <c r="H66" s="361">
        <f t="shared" si="5"/>
        <v>5496</v>
      </c>
      <c r="I66" s="137"/>
      <c r="J66" s="87"/>
    </row>
    <row r="67" spans="1:10" s="138" customFormat="1" ht="24.75" customHeight="1">
      <c r="A67" s="133"/>
      <c r="B67" s="135" t="s">
        <v>107</v>
      </c>
      <c r="C67" s="363">
        <v>896</v>
      </c>
      <c r="D67" s="363">
        <v>773</v>
      </c>
      <c r="E67" s="361">
        <f t="shared" si="4"/>
        <v>1669</v>
      </c>
      <c r="F67" s="360">
        <v>3405</v>
      </c>
      <c r="G67" s="360">
        <v>2761</v>
      </c>
      <c r="H67" s="361">
        <f t="shared" si="5"/>
        <v>6166</v>
      </c>
      <c r="I67" s="137"/>
      <c r="J67" s="87"/>
    </row>
    <row r="68" spans="1:10" s="138" customFormat="1" ht="24.75" customHeight="1">
      <c r="A68" s="133"/>
      <c r="B68" s="135" t="s">
        <v>108</v>
      </c>
      <c r="C68" s="363">
        <v>458</v>
      </c>
      <c r="D68" s="363">
        <v>444</v>
      </c>
      <c r="E68" s="361">
        <f t="shared" si="4"/>
        <v>902</v>
      </c>
      <c r="F68" s="360">
        <v>2516</v>
      </c>
      <c r="G68" s="360">
        <v>1983</v>
      </c>
      <c r="H68" s="361">
        <f t="shared" si="5"/>
        <v>4499</v>
      </c>
      <c r="I68" s="137"/>
      <c r="J68" s="87"/>
    </row>
    <row r="69" spans="1:10" s="138" customFormat="1" ht="24.75" customHeight="1">
      <c r="A69" s="133"/>
      <c r="B69" s="135" t="s">
        <v>207</v>
      </c>
      <c r="C69" s="363">
        <v>929</v>
      </c>
      <c r="D69" s="363">
        <v>1062</v>
      </c>
      <c r="E69" s="361">
        <f t="shared" si="4"/>
        <v>1991</v>
      </c>
      <c r="F69" s="360">
        <v>3356</v>
      </c>
      <c r="G69" s="360">
        <v>3773</v>
      </c>
      <c r="H69" s="361">
        <f t="shared" si="5"/>
        <v>7129</v>
      </c>
      <c r="I69" s="137"/>
      <c r="J69" s="87"/>
    </row>
    <row r="70" spans="1:10" s="138" customFormat="1" ht="24.75" customHeight="1">
      <c r="A70" s="133"/>
      <c r="B70" s="135" t="s">
        <v>92</v>
      </c>
      <c r="C70" s="363">
        <v>254</v>
      </c>
      <c r="D70" s="363">
        <v>424</v>
      </c>
      <c r="E70" s="361">
        <f t="shared" si="4"/>
        <v>678</v>
      </c>
      <c r="F70" s="360">
        <v>4257</v>
      </c>
      <c r="G70" s="360">
        <v>2561</v>
      </c>
      <c r="H70" s="361">
        <f t="shared" si="5"/>
        <v>6818</v>
      </c>
      <c r="I70" s="137"/>
      <c r="J70" s="87"/>
    </row>
    <row r="71" spans="1:10" s="138" customFormat="1" ht="24.75" customHeight="1">
      <c r="A71" s="133"/>
      <c r="B71" s="135" t="s">
        <v>93</v>
      </c>
      <c r="C71" s="363">
        <v>61</v>
      </c>
      <c r="D71" s="363">
        <v>37</v>
      </c>
      <c r="E71" s="361">
        <f t="shared" si="4"/>
        <v>98</v>
      </c>
      <c r="F71" s="360">
        <v>355</v>
      </c>
      <c r="G71" s="360">
        <v>203</v>
      </c>
      <c r="H71" s="361">
        <f t="shared" si="5"/>
        <v>558</v>
      </c>
      <c r="I71" s="137"/>
      <c r="J71" s="87"/>
    </row>
    <row r="72" spans="1:10" s="138" customFormat="1" ht="24.75" customHeight="1">
      <c r="A72" s="131">
        <v>4</v>
      </c>
      <c r="B72" s="136" t="s">
        <v>185</v>
      </c>
      <c r="C72" s="364">
        <f>C59+C61+C63</f>
        <v>3707</v>
      </c>
      <c r="D72" s="364">
        <f>D59+D61+D63</f>
        <v>4117</v>
      </c>
      <c r="E72" s="364">
        <f>E59+E61+E63</f>
        <v>7824</v>
      </c>
      <c r="F72" s="364">
        <f>F59+F61+F63</f>
        <v>18884</v>
      </c>
      <c r="G72" s="364">
        <f>G59+G61+G63</f>
        <v>15973</v>
      </c>
      <c r="H72" s="361">
        <f t="shared" si="5"/>
        <v>34857</v>
      </c>
      <c r="I72" s="137"/>
      <c r="J72" s="87"/>
    </row>
    <row r="73" spans="1:10" s="138" customFormat="1" ht="24.75" customHeight="1">
      <c r="A73" s="133"/>
      <c r="B73" s="305" t="s">
        <v>274</v>
      </c>
      <c r="C73" s="363">
        <v>0</v>
      </c>
      <c r="D73" s="363">
        <v>0</v>
      </c>
      <c r="E73" s="361">
        <f t="shared" si="4"/>
        <v>0</v>
      </c>
      <c r="F73" s="360">
        <v>0</v>
      </c>
      <c r="G73" s="360">
        <v>1</v>
      </c>
      <c r="H73" s="361">
        <f t="shared" si="5"/>
        <v>1</v>
      </c>
      <c r="I73" s="137"/>
      <c r="J73" s="87"/>
    </row>
    <row r="74" spans="1:10" s="138" customFormat="1" ht="24.75" customHeight="1">
      <c r="A74" s="133"/>
      <c r="B74" s="135" t="s">
        <v>260</v>
      </c>
      <c r="C74" s="363">
        <v>0</v>
      </c>
      <c r="D74" s="363">
        <v>0</v>
      </c>
      <c r="E74" s="361">
        <f t="shared" si="4"/>
        <v>0</v>
      </c>
      <c r="F74" s="360">
        <v>0</v>
      </c>
      <c r="G74" s="360">
        <v>1</v>
      </c>
      <c r="H74" s="361">
        <f t="shared" si="5"/>
        <v>1</v>
      </c>
      <c r="I74" s="137"/>
      <c r="J74" s="87"/>
    </row>
    <row r="75" spans="1:10" s="138" customFormat="1" ht="24.75" customHeight="1">
      <c r="A75" s="133"/>
      <c r="B75" s="135" t="s">
        <v>209</v>
      </c>
      <c r="C75" s="363">
        <v>6</v>
      </c>
      <c r="D75" s="363">
        <v>4</v>
      </c>
      <c r="E75" s="361">
        <f t="shared" si="4"/>
        <v>10</v>
      </c>
      <c r="F75" s="360">
        <v>49</v>
      </c>
      <c r="G75" s="360">
        <v>62</v>
      </c>
      <c r="H75" s="361">
        <f t="shared" si="5"/>
        <v>111</v>
      </c>
      <c r="I75" s="137"/>
      <c r="J75" s="87"/>
    </row>
    <row r="76" spans="1:10" s="138" customFormat="1" ht="24.75" customHeight="1">
      <c r="A76" s="133"/>
      <c r="B76" s="139" t="s">
        <v>103</v>
      </c>
      <c r="C76" s="365">
        <v>908</v>
      </c>
      <c r="D76" s="366">
        <v>944</v>
      </c>
      <c r="E76" s="361">
        <f t="shared" si="4"/>
        <v>1852</v>
      </c>
      <c r="F76" s="360">
        <v>3335</v>
      </c>
      <c r="G76" s="360">
        <v>3102</v>
      </c>
      <c r="H76" s="361">
        <f t="shared" si="5"/>
        <v>6437</v>
      </c>
      <c r="I76" s="137"/>
      <c r="J76" s="87"/>
    </row>
    <row r="77" spans="1:10" s="138" customFormat="1" ht="22.5" customHeight="1">
      <c r="A77" s="604" t="s">
        <v>191</v>
      </c>
      <c r="B77" s="605"/>
      <c r="C77" s="609" t="s">
        <v>377</v>
      </c>
      <c r="D77" s="610"/>
      <c r="E77" s="610"/>
      <c r="F77" s="610"/>
      <c r="G77" s="610"/>
      <c r="H77" s="611"/>
      <c r="I77" s="137"/>
      <c r="J77" s="87"/>
    </row>
    <row r="78" spans="1:10" s="138" customFormat="1" ht="22.5" customHeight="1">
      <c r="A78" s="602" t="s">
        <v>249</v>
      </c>
      <c r="B78" s="603"/>
      <c r="C78" s="603"/>
      <c r="D78" s="603"/>
      <c r="E78" s="603"/>
      <c r="F78" s="603"/>
      <c r="G78" s="603"/>
      <c r="H78" s="603"/>
      <c r="I78" s="137"/>
      <c r="J78" s="87"/>
    </row>
    <row r="79" spans="1:10" s="138" customFormat="1" ht="24.75" customHeight="1">
      <c r="A79" s="123">
        <v>1</v>
      </c>
      <c r="B79" s="124" t="s">
        <v>200</v>
      </c>
      <c r="C79" s="360">
        <v>379</v>
      </c>
      <c r="D79" s="360">
        <v>198</v>
      </c>
      <c r="E79" s="361">
        <v>577</v>
      </c>
      <c r="F79" s="360">
        <v>1730</v>
      </c>
      <c r="G79" s="360">
        <v>561</v>
      </c>
      <c r="H79" s="361">
        <v>2291</v>
      </c>
      <c r="I79" s="137"/>
      <c r="J79" s="87"/>
    </row>
    <row r="80" spans="1:10" s="138" customFormat="1" ht="24.75" customHeight="1">
      <c r="A80" s="125"/>
      <c r="B80" s="126" t="s">
        <v>201</v>
      </c>
      <c r="C80" s="421">
        <v>110</v>
      </c>
      <c r="D80" s="421">
        <v>68</v>
      </c>
      <c r="E80" s="422">
        <v>178</v>
      </c>
      <c r="F80" s="362">
        <v>670</v>
      </c>
      <c r="G80" s="362">
        <v>154</v>
      </c>
      <c r="H80" s="410">
        <v>824</v>
      </c>
      <c r="I80" s="137"/>
      <c r="J80" s="87"/>
    </row>
    <row r="81" spans="1:10" s="138" customFormat="1" ht="24.75" customHeight="1">
      <c r="A81" s="127">
        <v>2</v>
      </c>
      <c r="B81" s="128" t="s">
        <v>202</v>
      </c>
      <c r="C81" s="417">
        <v>2364</v>
      </c>
      <c r="D81" s="417">
        <v>2332</v>
      </c>
      <c r="E81" s="418">
        <v>4696</v>
      </c>
      <c r="F81" s="363">
        <v>25695</v>
      </c>
      <c r="G81" s="363">
        <v>26513</v>
      </c>
      <c r="H81" s="364">
        <v>52208</v>
      </c>
      <c r="I81" s="137"/>
      <c r="J81" s="87"/>
    </row>
    <row r="82" spans="1:10" s="138" customFormat="1" ht="24.75" customHeight="1">
      <c r="A82" s="129"/>
      <c r="B82" s="130" t="s">
        <v>203</v>
      </c>
      <c r="C82" s="417">
        <v>2260</v>
      </c>
      <c r="D82" s="417">
        <v>2266</v>
      </c>
      <c r="E82" s="418">
        <v>4526</v>
      </c>
      <c r="F82" s="363">
        <v>25285</v>
      </c>
      <c r="G82" s="363">
        <v>26308</v>
      </c>
      <c r="H82" s="364">
        <v>51593</v>
      </c>
      <c r="I82" s="137"/>
      <c r="J82" s="87"/>
    </row>
    <row r="83" spans="1:10" s="138" customFormat="1" ht="24.75" customHeight="1">
      <c r="A83" s="131">
        <v>3</v>
      </c>
      <c r="B83" s="132" t="s">
        <v>204</v>
      </c>
      <c r="C83" s="363">
        <v>2677</v>
      </c>
      <c r="D83" s="363">
        <v>738</v>
      </c>
      <c r="E83" s="364">
        <v>3415</v>
      </c>
      <c r="F83" s="363">
        <v>8787</v>
      </c>
      <c r="G83" s="363">
        <v>2754</v>
      </c>
      <c r="H83" s="364">
        <v>11541</v>
      </c>
      <c r="I83" s="137"/>
      <c r="J83" s="87"/>
    </row>
    <row r="84" spans="1:10" s="138" customFormat="1" ht="24.75" customHeight="1">
      <c r="A84" s="133"/>
      <c r="B84" s="134" t="s">
        <v>265</v>
      </c>
      <c r="C84" s="417">
        <v>22</v>
      </c>
      <c r="D84" s="417">
        <v>15</v>
      </c>
      <c r="E84" s="418">
        <v>37</v>
      </c>
      <c r="F84" s="363">
        <v>262</v>
      </c>
      <c r="G84" s="363">
        <v>110</v>
      </c>
      <c r="H84" s="364">
        <v>372</v>
      </c>
      <c r="I84" s="137"/>
      <c r="J84" s="87"/>
    </row>
    <row r="85" spans="1:10" s="138" customFormat="1" ht="24.75" customHeight="1">
      <c r="A85" s="133"/>
      <c r="B85" s="134" t="s">
        <v>205</v>
      </c>
      <c r="C85" s="417">
        <v>18</v>
      </c>
      <c r="D85" s="417">
        <v>41</v>
      </c>
      <c r="E85" s="418">
        <v>59</v>
      </c>
      <c r="F85" s="363">
        <v>149</v>
      </c>
      <c r="G85" s="363">
        <v>210</v>
      </c>
      <c r="H85" s="364">
        <v>359</v>
      </c>
      <c r="I85" s="137"/>
      <c r="J85" s="87"/>
    </row>
    <row r="86" spans="1:10" s="138" customFormat="1" ht="24.75" customHeight="1">
      <c r="A86" s="133"/>
      <c r="B86" s="134" t="s">
        <v>206</v>
      </c>
      <c r="C86" s="417">
        <v>51</v>
      </c>
      <c r="D86" s="417">
        <v>47</v>
      </c>
      <c r="E86" s="418">
        <v>98</v>
      </c>
      <c r="F86" s="363">
        <v>170</v>
      </c>
      <c r="G86" s="363">
        <v>131</v>
      </c>
      <c r="H86" s="364">
        <v>301</v>
      </c>
      <c r="I86" s="137"/>
      <c r="J86" s="87"/>
    </row>
    <row r="87" spans="1:10" s="138" customFormat="1" ht="24.75" customHeight="1">
      <c r="A87" s="133"/>
      <c r="B87" s="135" t="s">
        <v>107</v>
      </c>
      <c r="C87" s="417">
        <v>60</v>
      </c>
      <c r="D87" s="417">
        <v>67</v>
      </c>
      <c r="E87" s="418">
        <v>127</v>
      </c>
      <c r="F87" s="363">
        <v>442</v>
      </c>
      <c r="G87" s="363">
        <v>358</v>
      </c>
      <c r="H87" s="364">
        <v>800</v>
      </c>
      <c r="I87" s="137"/>
      <c r="J87" s="87"/>
    </row>
    <row r="88" spans="1:10" s="138" customFormat="1" ht="24.75" customHeight="1">
      <c r="A88" s="133"/>
      <c r="B88" s="135" t="s">
        <v>108</v>
      </c>
      <c r="C88" s="417">
        <v>62</v>
      </c>
      <c r="D88" s="417">
        <v>54</v>
      </c>
      <c r="E88" s="418">
        <v>116</v>
      </c>
      <c r="F88" s="363">
        <v>275</v>
      </c>
      <c r="G88" s="363">
        <v>325</v>
      </c>
      <c r="H88" s="364">
        <v>600</v>
      </c>
      <c r="I88" s="137"/>
      <c r="J88" s="87"/>
    </row>
    <row r="89" spans="1:10" s="138" customFormat="1" ht="24.75" customHeight="1">
      <c r="A89" s="133"/>
      <c r="B89" s="135" t="s">
        <v>207</v>
      </c>
      <c r="C89" s="417">
        <v>41</v>
      </c>
      <c r="D89" s="417">
        <v>62</v>
      </c>
      <c r="E89" s="418">
        <v>103</v>
      </c>
      <c r="F89" s="363">
        <v>192</v>
      </c>
      <c r="G89" s="363">
        <v>327</v>
      </c>
      <c r="H89" s="364">
        <v>519</v>
      </c>
      <c r="I89" s="137"/>
      <c r="J89" s="87"/>
    </row>
    <row r="90" spans="1:10" s="138" customFormat="1" ht="24.75" customHeight="1">
      <c r="A90" s="133"/>
      <c r="B90" s="135" t="s">
        <v>92</v>
      </c>
      <c r="C90" s="417">
        <v>330</v>
      </c>
      <c r="D90" s="417">
        <v>57</v>
      </c>
      <c r="E90" s="418">
        <v>387</v>
      </c>
      <c r="F90" s="363">
        <v>854</v>
      </c>
      <c r="G90" s="363">
        <v>196</v>
      </c>
      <c r="H90" s="364">
        <v>1050</v>
      </c>
      <c r="I90" s="137"/>
      <c r="J90" s="87"/>
    </row>
    <row r="91" spans="1:10" s="138" customFormat="1" ht="24.75" customHeight="1">
      <c r="A91" s="133"/>
      <c r="B91" s="135" t="s">
        <v>93</v>
      </c>
      <c r="C91" s="417">
        <v>102</v>
      </c>
      <c r="D91" s="417">
        <v>21</v>
      </c>
      <c r="E91" s="418">
        <v>123</v>
      </c>
      <c r="F91" s="363">
        <v>159</v>
      </c>
      <c r="G91" s="363">
        <v>24</v>
      </c>
      <c r="H91" s="364">
        <v>183</v>
      </c>
      <c r="I91" s="137"/>
      <c r="J91" s="87"/>
    </row>
    <row r="92" spans="1:10" s="138" customFormat="1" ht="24.75" customHeight="1">
      <c r="A92" s="131">
        <v>4</v>
      </c>
      <c r="B92" s="136" t="s">
        <v>185</v>
      </c>
      <c r="C92" s="417">
        <v>5420</v>
      </c>
      <c r="D92" s="417">
        <v>3268</v>
      </c>
      <c r="E92" s="418">
        <v>8688</v>
      </c>
      <c r="F92" s="363">
        <v>36212</v>
      </c>
      <c r="G92" s="363">
        <v>29828</v>
      </c>
      <c r="H92" s="364">
        <v>66040</v>
      </c>
      <c r="I92" s="137"/>
      <c r="J92" s="87"/>
    </row>
    <row r="93" spans="1:10" s="138" customFormat="1" ht="24.75" customHeight="1">
      <c r="A93" s="133"/>
      <c r="B93" s="305" t="s">
        <v>274</v>
      </c>
      <c r="C93" s="417">
        <v>0</v>
      </c>
      <c r="D93" s="417">
        <v>2</v>
      </c>
      <c r="E93" s="418">
        <v>2</v>
      </c>
      <c r="F93" s="363">
        <v>1</v>
      </c>
      <c r="G93" s="363">
        <v>4</v>
      </c>
      <c r="H93" s="364">
        <v>5</v>
      </c>
      <c r="I93" s="137"/>
      <c r="J93" s="87"/>
    </row>
    <row r="94" spans="1:10" s="138" customFormat="1" ht="24.75" customHeight="1">
      <c r="A94" s="133"/>
      <c r="B94" s="135" t="s">
        <v>260</v>
      </c>
      <c r="C94" s="417">
        <v>0</v>
      </c>
      <c r="D94" s="417">
        <v>0</v>
      </c>
      <c r="E94" s="418">
        <v>0</v>
      </c>
      <c r="F94" s="363">
        <v>0</v>
      </c>
      <c r="G94" s="363">
        <v>0</v>
      </c>
      <c r="H94" s="364">
        <v>0</v>
      </c>
      <c r="I94" s="137"/>
      <c r="J94" s="87"/>
    </row>
    <row r="95" spans="1:10" s="138" customFormat="1" ht="24.75" customHeight="1">
      <c r="A95" s="133"/>
      <c r="B95" s="135" t="s">
        <v>209</v>
      </c>
      <c r="C95" s="417">
        <v>72</v>
      </c>
      <c r="D95" s="417">
        <v>63</v>
      </c>
      <c r="E95" s="418">
        <v>135</v>
      </c>
      <c r="F95" s="363">
        <v>426</v>
      </c>
      <c r="G95" s="363">
        <v>526</v>
      </c>
      <c r="H95" s="364">
        <v>952</v>
      </c>
      <c r="I95" s="137"/>
      <c r="J95" s="87"/>
    </row>
    <row r="96" spans="1:10" s="138" customFormat="1" ht="24.75" customHeight="1">
      <c r="A96" s="133"/>
      <c r="B96" s="139" t="s">
        <v>103</v>
      </c>
      <c r="C96" s="419">
        <v>2374</v>
      </c>
      <c r="D96" s="419">
        <v>1545</v>
      </c>
      <c r="E96" s="420">
        <v>3919</v>
      </c>
      <c r="F96" s="409">
        <v>16824</v>
      </c>
      <c r="G96" s="409">
        <v>14294</v>
      </c>
      <c r="H96" s="411">
        <v>31118</v>
      </c>
      <c r="I96" s="137"/>
      <c r="J96" s="87"/>
    </row>
    <row r="97" spans="1:10" s="138" customFormat="1" ht="79.5" customHeight="1">
      <c r="A97" s="604" t="s">
        <v>191</v>
      </c>
      <c r="B97" s="605"/>
      <c r="C97" s="606" t="s">
        <v>375</v>
      </c>
      <c r="D97" s="607"/>
      <c r="E97" s="607"/>
      <c r="F97" s="607"/>
      <c r="G97" s="607"/>
      <c r="H97" s="608"/>
      <c r="I97" s="137"/>
      <c r="J97" s="87"/>
    </row>
    <row r="98" spans="1:2" ht="12.75">
      <c r="A98" s="578" t="s">
        <v>186</v>
      </c>
      <c r="B98" s="578"/>
    </row>
    <row r="99" spans="1:2" ht="15" customHeight="1">
      <c r="A99" s="578" t="s">
        <v>187</v>
      </c>
      <c r="B99" s="578"/>
    </row>
  </sheetData>
  <sheetProtection selectLockedCells="1" selectUnlockedCells="1"/>
  <mergeCells count="29">
    <mergeCell ref="A1:H1"/>
    <mergeCell ref="A3:B3"/>
    <mergeCell ref="C3:H3"/>
    <mergeCell ref="A5:B5"/>
    <mergeCell ref="C5:H5"/>
    <mergeCell ref="A98:B98"/>
    <mergeCell ref="F15:H15"/>
    <mergeCell ref="A13:H13"/>
    <mergeCell ref="A7:H7"/>
    <mergeCell ref="A11:E11"/>
    <mergeCell ref="A12:H12"/>
    <mergeCell ref="C15:E15"/>
    <mergeCell ref="A8:H8"/>
    <mergeCell ref="A38:H38"/>
    <mergeCell ref="A9:H9"/>
    <mergeCell ref="A99:B99"/>
    <mergeCell ref="A57:B57"/>
    <mergeCell ref="A15:A16"/>
    <mergeCell ref="B15:B16"/>
    <mergeCell ref="A18:H18"/>
    <mergeCell ref="A78:H78"/>
    <mergeCell ref="A97:B97"/>
    <mergeCell ref="C97:H97"/>
    <mergeCell ref="C57:H57"/>
    <mergeCell ref="A37:B37"/>
    <mergeCell ref="C37:H37"/>
    <mergeCell ref="A58:H58"/>
    <mergeCell ref="A77:B77"/>
    <mergeCell ref="C77:H77"/>
  </mergeCells>
  <printOptions horizontalCentered="1"/>
  <pageMargins left="0.7875" right="0.7875" top="0.7875000000000001" bottom="0.7875" header="0.5118055555555556" footer="0.5118055555555556"/>
  <pageSetup horizontalDpi="600" verticalDpi="600" orientation="portrait" paperSize="9" scale="90" r:id="rId1"/>
  <ignoredErrors>
    <ignoredError sqref="E32 E52 E72" formula="1"/>
  </ignoredErrors>
</worksheet>
</file>

<file path=xl/worksheets/sheet4.xml><?xml version="1.0" encoding="utf-8"?>
<worksheet xmlns="http://schemas.openxmlformats.org/spreadsheetml/2006/main" xmlns:r="http://schemas.openxmlformats.org/officeDocument/2006/relationships">
  <dimension ref="A1:M39"/>
  <sheetViews>
    <sheetView view="pageBreakPreview" zoomScale="120" zoomScaleSheetLayoutView="120" zoomScalePageLayoutView="0" workbookViewId="0" topLeftCell="A28">
      <selection activeCell="B35" sqref="B35"/>
    </sheetView>
  </sheetViews>
  <sheetFormatPr defaultColWidth="9.140625" defaultRowHeight="12.75"/>
  <cols>
    <col min="1" max="1" width="3.7109375" style="85" customWidth="1"/>
    <col min="2" max="2" width="23.00390625" style="85" customWidth="1"/>
    <col min="3" max="8" width="11.8515625" style="85" customWidth="1"/>
    <col min="9" max="16384" width="9.140625" style="85" customWidth="1"/>
  </cols>
  <sheetData>
    <row r="1" spans="1:8" s="2" customFormat="1" ht="30" customHeight="1">
      <c r="A1" s="624" t="s">
        <v>28</v>
      </c>
      <c r="B1" s="624"/>
      <c r="C1" s="624"/>
      <c r="D1" s="624"/>
      <c r="E1" s="624"/>
      <c r="F1" s="624"/>
      <c r="G1" s="624"/>
      <c r="H1" s="624"/>
    </row>
    <row r="2" spans="2:8" s="2" customFormat="1" ht="12.75">
      <c r="B2" s="140"/>
      <c r="C2" s="140"/>
      <c r="D2" s="140"/>
      <c r="E2" s="141"/>
      <c r="F2" s="140"/>
      <c r="G2" s="140"/>
      <c r="H2" s="140"/>
    </row>
    <row r="3" spans="1:8" ht="14.25">
      <c r="A3" s="597" t="s">
        <v>183</v>
      </c>
      <c r="B3" s="641"/>
      <c r="C3" s="638" t="s">
        <v>374</v>
      </c>
      <c r="D3" s="639"/>
      <c r="E3" s="639"/>
      <c r="F3" s="639"/>
      <c r="G3" s="639"/>
      <c r="H3" s="640"/>
    </row>
    <row r="4" spans="1:8" ht="14.25">
      <c r="A4" s="3"/>
      <c r="B4" s="142"/>
      <c r="C4" s="143"/>
      <c r="D4" s="143"/>
      <c r="E4" s="114"/>
      <c r="F4" s="114"/>
      <c r="G4" s="114"/>
      <c r="H4" s="114"/>
    </row>
    <row r="5" spans="1:8" ht="14.25">
      <c r="A5" s="597" t="s">
        <v>184</v>
      </c>
      <c r="B5" s="641"/>
      <c r="C5" s="638" t="s">
        <v>376</v>
      </c>
      <c r="D5" s="639"/>
      <c r="E5" s="639"/>
      <c r="F5" s="639"/>
      <c r="G5" s="639"/>
      <c r="H5" s="640"/>
    </row>
    <row r="6" spans="2:8" ht="12.75">
      <c r="B6" s="114"/>
      <c r="C6" s="114"/>
      <c r="D6" s="114"/>
      <c r="E6" s="114"/>
      <c r="F6" s="114"/>
      <c r="G6" s="114"/>
      <c r="H6" s="114"/>
    </row>
    <row r="7" spans="1:13" s="40" customFormat="1" ht="76.5" customHeight="1">
      <c r="A7" s="642" t="s">
        <v>33</v>
      </c>
      <c r="B7" s="642"/>
      <c r="C7" s="642"/>
      <c r="D7" s="642"/>
      <c r="E7" s="642"/>
      <c r="F7" s="642"/>
      <c r="G7" s="642"/>
      <c r="H7" s="642"/>
      <c r="I7" s="144"/>
      <c r="J7" s="144"/>
      <c r="K7" s="144"/>
      <c r="L7" s="144"/>
      <c r="M7" s="144"/>
    </row>
    <row r="8" spans="1:12" s="93" customFormat="1" ht="69" customHeight="1">
      <c r="A8" s="648" t="s">
        <v>29</v>
      </c>
      <c r="B8" s="648"/>
      <c r="C8" s="648"/>
      <c r="D8" s="648"/>
      <c r="E8" s="648"/>
      <c r="F8" s="648"/>
      <c r="G8" s="648"/>
      <c r="H8" s="648"/>
      <c r="I8" s="92"/>
      <c r="J8" s="92"/>
      <c r="K8" s="92"/>
      <c r="L8" s="92"/>
    </row>
    <row r="9" spans="1:12" s="93" customFormat="1" ht="66.75" customHeight="1">
      <c r="A9" s="615" t="s">
        <v>55</v>
      </c>
      <c r="B9" s="615"/>
      <c r="C9" s="615"/>
      <c r="D9" s="615"/>
      <c r="E9" s="615"/>
      <c r="F9" s="615"/>
      <c r="G9" s="615"/>
      <c r="H9" s="615"/>
      <c r="I9" s="92"/>
      <c r="J9" s="92"/>
      <c r="K9" s="92"/>
      <c r="L9" s="92"/>
    </row>
    <row r="10" spans="1:12" s="93" customFormat="1" ht="19.5" customHeight="1">
      <c r="A10" s="146"/>
      <c r="B10" s="146"/>
      <c r="C10" s="146"/>
      <c r="D10" s="146"/>
      <c r="E10" s="146"/>
      <c r="F10" s="146"/>
      <c r="G10" s="146"/>
      <c r="H10" s="146"/>
      <c r="I10" s="92"/>
      <c r="J10" s="92"/>
      <c r="K10" s="92"/>
      <c r="L10" s="92"/>
    </row>
    <row r="11" spans="1:12" s="93" customFormat="1" ht="15.75" customHeight="1">
      <c r="A11" s="571" t="s">
        <v>192</v>
      </c>
      <c r="B11" s="571"/>
      <c r="C11" s="571"/>
      <c r="D11" s="571"/>
      <c r="E11" s="571"/>
      <c r="F11" s="571"/>
      <c r="G11" s="571"/>
      <c r="H11" s="571"/>
      <c r="I11" s="91"/>
      <c r="J11" s="91"/>
      <c r="K11" s="91"/>
      <c r="L11" s="91"/>
    </row>
    <row r="12" spans="1:13" s="93" customFormat="1" ht="17.25" customHeight="1">
      <c r="A12" s="571" t="s">
        <v>193</v>
      </c>
      <c r="B12" s="571"/>
      <c r="C12" s="571"/>
      <c r="D12" s="571"/>
      <c r="E12" s="571"/>
      <c r="F12" s="571"/>
      <c r="G12" s="571"/>
      <c r="H12" s="571"/>
      <c r="I12" s="91"/>
      <c r="J12" s="91"/>
      <c r="K12" s="91"/>
      <c r="L12" s="91"/>
      <c r="M12" s="91"/>
    </row>
    <row r="13" spans="1:12" s="93" customFormat="1" ht="16.5" customHeight="1">
      <c r="A13" s="571" t="s">
        <v>194</v>
      </c>
      <c r="B13" s="571"/>
      <c r="C13" s="571"/>
      <c r="D13" s="571"/>
      <c r="E13" s="571"/>
      <c r="F13" s="571"/>
      <c r="G13" s="571"/>
      <c r="H13" s="571"/>
      <c r="I13" s="92"/>
      <c r="J13" s="92"/>
      <c r="K13" s="92"/>
      <c r="L13" s="92"/>
    </row>
    <row r="14" spans="2:12" s="93" customFormat="1" ht="12" customHeight="1" thickBot="1">
      <c r="B14" s="91"/>
      <c r="C14" s="92"/>
      <c r="D14" s="92"/>
      <c r="E14" s="92"/>
      <c r="F14" s="92"/>
      <c r="G14" s="92"/>
      <c r="H14" s="92"/>
      <c r="I14" s="92"/>
      <c r="J14" s="92"/>
      <c r="K14" s="92"/>
      <c r="L14" s="92"/>
    </row>
    <row r="15" spans="1:8" ht="17.25" customHeight="1">
      <c r="A15" s="643" t="s">
        <v>272</v>
      </c>
      <c r="B15" s="645" t="s">
        <v>261</v>
      </c>
      <c r="C15" s="645" t="s">
        <v>196</v>
      </c>
      <c r="D15" s="645"/>
      <c r="E15" s="645"/>
      <c r="F15" s="645" t="s">
        <v>197</v>
      </c>
      <c r="G15" s="645"/>
      <c r="H15" s="646"/>
    </row>
    <row r="16" spans="1:8" ht="14.25" customHeight="1">
      <c r="A16" s="644"/>
      <c r="B16" s="647"/>
      <c r="C16" s="98" t="s">
        <v>189</v>
      </c>
      <c r="D16" s="98" t="s">
        <v>190</v>
      </c>
      <c r="E16" s="98" t="s">
        <v>185</v>
      </c>
      <c r="F16" s="98" t="s">
        <v>189</v>
      </c>
      <c r="G16" s="98" t="s">
        <v>190</v>
      </c>
      <c r="H16" s="147" t="s">
        <v>185</v>
      </c>
    </row>
    <row r="17" spans="1:8" ht="12" customHeight="1" thickBot="1">
      <c r="A17" s="148">
        <v>1</v>
      </c>
      <c r="B17" s="149">
        <v>2</v>
      </c>
      <c r="C17" s="149">
        <v>3</v>
      </c>
      <c r="D17" s="149">
        <v>4</v>
      </c>
      <c r="E17" s="149">
        <v>5</v>
      </c>
      <c r="F17" s="149">
        <v>6</v>
      </c>
      <c r="G17" s="149">
        <v>7</v>
      </c>
      <c r="H17" s="150">
        <v>8</v>
      </c>
    </row>
    <row r="18" spans="1:8" ht="12" customHeight="1">
      <c r="A18" s="630" t="s">
        <v>242</v>
      </c>
      <c r="B18" s="631"/>
      <c r="C18" s="631"/>
      <c r="D18" s="631"/>
      <c r="E18" s="631"/>
      <c r="F18" s="631"/>
      <c r="G18" s="631"/>
      <c r="H18" s="631"/>
    </row>
    <row r="19" spans="1:8" ht="21" customHeight="1">
      <c r="A19" s="151">
        <v>1</v>
      </c>
      <c r="B19" s="152" t="s">
        <v>104</v>
      </c>
      <c r="C19" s="312">
        <v>1239</v>
      </c>
      <c r="D19" s="312">
        <v>895</v>
      </c>
      <c r="E19" s="313">
        <f>C19+D19</f>
        <v>2134</v>
      </c>
      <c r="F19" s="312">
        <v>10999</v>
      </c>
      <c r="G19" s="312">
        <v>7494</v>
      </c>
      <c r="H19" s="313">
        <f>F19+G19</f>
        <v>18493</v>
      </c>
    </row>
    <row r="20" spans="1:8" ht="31.5" customHeight="1">
      <c r="A20" s="153">
        <v>2</v>
      </c>
      <c r="B20" s="154" t="s">
        <v>118</v>
      </c>
      <c r="C20" s="314">
        <v>122</v>
      </c>
      <c r="D20" s="314">
        <v>266</v>
      </c>
      <c r="E20" s="313">
        <f>C20+D20</f>
        <v>388</v>
      </c>
      <c r="F20" s="314">
        <v>754</v>
      </c>
      <c r="G20" s="314">
        <v>1447</v>
      </c>
      <c r="H20" s="313">
        <f>F20+G20</f>
        <v>2201</v>
      </c>
    </row>
    <row r="21" spans="1:8" ht="31.5" customHeight="1">
      <c r="A21" s="155"/>
      <c r="B21" s="156" t="s">
        <v>119</v>
      </c>
      <c r="C21" s="314">
        <v>13</v>
      </c>
      <c r="D21" s="314">
        <v>7</v>
      </c>
      <c r="E21" s="313">
        <f>C21+D21</f>
        <v>20</v>
      </c>
      <c r="F21" s="314">
        <v>48</v>
      </c>
      <c r="G21" s="314">
        <v>26</v>
      </c>
      <c r="H21" s="313">
        <f>F21+G21</f>
        <v>74</v>
      </c>
    </row>
    <row r="22" spans="1:8" ht="15.75" customHeight="1">
      <c r="A22" s="632" t="s">
        <v>191</v>
      </c>
      <c r="B22" s="633"/>
      <c r="C22" s="600" t="s">
        <v>377</v>
      </c>
      <c r="D22" s="637"/>
      <c r="E22" s="637"/>
      <c r="F22" s="637"/>
      <c r="G22" s="637"/>
      <c r="H22" s="637"/>
    </row>
    <row r="23" spans="1:8" ht="12" customHeight="1">
      <c r="A23" s="630" t="s">
        <v>243</v>
      </c>
      <c r="B23" s="631"/>
      <c r="C23" s="631"/>
      <c r="D23" s="631"/>
      <c r="E23" s="631"/>
      <c r="F23" s="631"/>
      <c r="G23" s="631"/>
      <c r="H23" s="631"/>
    </row>
    <row r="24" spans="1:8" ht="21" customHeight="1">
      <c r="A24" s="151">
        <v>1</v>
      </c>
      <c r="B24" s="152" t="s">
        <v>104</v>
      </c>
      <c r="C24" s="334">
        <v>898</v>
      </c>
      <c r="D24" s="334">
        <v>619</v>
      </c>
      <c r="E24" s="335">
        <f>C24+D24</f>
        <v>1517</v>
      </c>
      <c r="F24" s="334">
        <v>3691</v>
      </c>
      <c r="G24" s="334">
        <v>2200</v>
      </c>
      <c r="H24" s="335">
        <f>F24+G24</f>
        <v>5891</v>
      </c>
    </row>
    <row r="25" spans="1:8" ht="31.5" customHeight="1">
      <c r="A25" s="153">
        <v>2</v>
      </c>
      <c r="B25" s="154" t="s">
        <v>118</v>
      </c>
      <c r="C25" s="336">
        <v>272</v>
      </c>
      <c r="D25" s="336">
        <v>278</v>
      </c>
      <c r="E25" s="335">
        <f>C25+D25</f>
        <v>550</v>
      </c>
      <c r="F25" s="336">
        <v>1425</v>
      </c>
      <c r="G25" s="336">
        <v>1055</v>
      </c>
      <c r="H25" s="335">
        <f>F25+G25</f>
        <v>2480</v>
      </c>
    </row>
    <row r="26" spans="1:8" ht="31.5" customHeight="1">
      <c r="A26" s="155"/>
      <c r="B26" s="156" t="s">
        <v>119</v>
      </c>
      <c r="C26" s="336">
        <v>52</v>
      </c>
      <c r="D26" s="336">
        <v>26</v>
      </c>
      <c r="E26" s="335">
        <f>C26+D26</f>
        <v>78</v>
      </c>
      <c r="F26" s="336">
        <v>454</v>
      </c>
      <c r="G26" s="336">
        <v>197</v>
      </c>
      <c r="H26" s="335">
        <f>F26+G26</f>
        <v>651</v>
      </c>
    </row>
    <row r="27" spans="1:8" ht="15.75" customHeight="1">
      <c r="A27" s="632" t="s">
        <v>191</v>
      </c>
      <c r="B27" s="633"/>
      <c r="C27" s="600" t="s">
        <v>377</v>
      </c>
      <c r="D27" s="637"/>
      <c r="E27" s="637"/>
      <c r="F27" s="637"/>
      <c r="G27" s="637"/>
      <c r="H27" s="637"/>
    </row>
    <row r="28" spans="1:8" ht="12" customHeight="1">
      <c r="A28" s="630" t="s">
        <v>245</v>
      </c>
      <c r="B28" s="631"/>
      <c r="C28" s="631"/>
      <c r="D28" s="631"/>
      <c r="E28" s="631"/>
      <c r="F28" s="631"/>
      <c r="G28" s="631"/>
      <c r="H28" s="631"/>
    </row>
    <row r="29" spans="1:8" ht="21" customHeight="1">
      <c r="A29" s="151">
        <v>1</v>
      </c>
      <c r="B29" s="152" t="s">
        <v>104</v>
      </c>
      <c r="C29" s="412">
        <v>358</v>
      </c>
      <c r="D29" s="412">
        <v>514</v>
      </c>
      <c r="E29" s="414">
        <f>C29+D29</f>
        <v>872</v>
      </c>
      <c r="F29" s="412">
        <v>1336</v>
      </c>
      <c r="G29" s="412">
        <v>1790</v>
      </c>
      <c r="H29" s="414">
        <f>F29+G29</f>
        <v>3126</v>
      </c>
    </row>
    <row r="30" spans="1:8" ht="31.5" customHeight="1">
      <c r="A30" s="153">
        <v>2</v>
      </c>
      <c r="B30" s="154" t="s">
        <v>118</v>
      </c>
      <c r="C30" s="413">
        <v>287</v>
      </c>
      <c r="D30" s="413">
        <v>369</v>
      </c>
      <c r="E30" s="414">
        <f>C30+D30</f>
        <v>656</v>
      </c>
      <c r="F30" s="413">
        <v>1073</v>
      </c>
      <c r="G30" s="413">
        <v>1276</v>
      </c>
      <c r="H30" s="414">
        <f>F30+G30</f>
        <v>2349</v>
      </c>
    </row>
    <row r="31" spans="1:8" ht="31.5" customHeight="1">
      <c r="A31" s="155"/>
      <c r="B31" s="156" t="s">
        <v>119</v>
      </c>
      <c r="C31" s="413">
        <v>287</v>
      </c>
      <c r="D31" s="413">
        <v>362</v>
      </c>
      <c r="E31" s="414">
        <f>C31+D31</f>
        <v>649</v>
      </c>
      <c r="F31" s="413">
        <v>1012</v>
      </c>
      <c r="G31" s="413">
        <v>1205</v>
      </c>
      <c r="H31" s="414">
        <f>F31+G31</f>
        <v>2217</v>
      </c>
    </row>
    <row r="32" spans="1:8" ht="15.75" customHeight="1">
      <c r="A32" s="632" t="s">
        <v>191</v>
      </c>
      <c r="B32" s="633"/>
      <c r="C32" s="600" t="s">
        <v>377</v>
      </c>
      <c r="D32" s="637"/>
      <c r="E32" s="637"/>
      <c r="F32" s="637"/>
      <c r="G32" s="637"/>
      <c r="H32" s="637"/>
    </row>
    <row r="33" spans="1:8" ht="12" customHeight="1">
      <c r="A33" s="630" t="s">
        <v>249</v>
      </c>
      <c r="B33" s="631"/>
      <c r="C33" s="631"/>
      <c r="D33" s="631"/>
      <c r="E33" s="631"/>
      <c r="F33" s="631"/>
      <c r="G33" s="631"/>
      <c r="H33" s="631"/>
    </row>
    <row r="34" spans="1:8" ht="21" customHeight="1">
      <c r="A34" s="151">
        <v>1</v>
      </c>
      <c r="B34" s="152" t="s">
        <v>104</v>
      </c>
      <c r="C34" s="415">
        <v>1456</v>
      </c>
      <c r="D34" s="415">
        <v>1451</v>
      </c>
      <c r="E34" s="416">
        <v>2907</v>
      </c>
      <c r="F34" s="412">
        <v>14401</v>
      </c>
      <c r="G34" s="412">
        <v>15290</v>
      </c>
      <c r="H34" s="414">
        <v>29691</v>
      </c>
    </row>
    <row r="35" spans="1:8" ht="31.5" customHeight="1">
      <c r="A35" s="153">
        <v>2</v>
      </c>
      <c r="B35" s="459" t="s">
        <v>118</v>
      </c>
      <c r="C35" s="413">
        <v>171</v>
      </c>
      <c r="D35" s="413">
        <v>57</v>
      </c>
      <c r="E35" s="388">
        <v>228</v>
      </c>
      <c r="F35" s="413">
        <v>467</v>
      </c>
      <c r="G35" s="413">
        <v>189</v>
      </c>
      <c r="H35" s="388">
        <v>656</v>
      </c>
    </row>
    <row r="36" spans="1:8" ht="31.5" customHeight="1">
      <c r="A36" s="155"/>
      <c r="B36" s="156" t="s">
        <v>119</v>
      </c>
      <c r="C36" s="413">
        <v>138</v>
      </c>
      <c r="D36" s="413">
        <v>35</v>
      </c>
      <c r="E36" s="388">
        <v>173</v>
      </c>
      <c r="F36" s="413">
        <v>316</v>
      </c>
      <c r="G36" s="413">
        <v>141</v>
      </c>
      <c r="H36" s="388">
        <v>457</v>
      </c>
    </row>
    <row r="37" spans="1:8" ht="60" customHeight="1">
      <c r="A37" s="632" t="s">
        <v>191</v>
      </c>
      <c r="B37" s="633"/>
      <c r="C37" s="634" t="s">
        <v>375</v>
      </c>
      <c r="D37" s="635"/>
      <c r="E37" s="635"/>
      <c r="F37" s="635"/>
      <c r="G37" s="635"/>
      <c r="H37" s="636"/>
    </row>
    <row r="38" spans="1:2" ht="14.25" customHeight="1">
      <c r="A38" s="583" t="s">
        <v>186</v>
      </c>
      <c r="B38" s="583"/>
    </row>
    <row r="39" spans="1:4" ht="15.75" customHeight="1">
      <c r="A39" s="583" t="s">
        <v>187</v>
      </c>
      <c r="B39" s="583"/>
      <c r="C39" s="583"/>
      <c r="D39" s="583"/>
    </row>
  </sheetData>
  <sheetProtection selectLockedCells="1" selectUnlockedCells="1"/>
  <mergeCells count="29">
    <mergeCell ref="A38:B38"/>
    <mergeCell ref="A18:H18"/>
    <mergeCell ref="A39:D39"/>
    <mergeCell ref="C5:H5"/>
    <mergeCell ref="C15:E15"/>
    <mergeCell ref="F15:H15"/>
    <mergeCell ref="B15:B16"/>
    <mergeCell ref="A8:H8"/>
    <mergeCell ref="A9:H9"/>
    <mergeCell ref="A22:B22"/>
    <mergeCell ref="A1:H1"/>
    <mergeCell ref="C3:H3"/>
    <mergeCell ref="A3:B3"/>
    <mergeCell ref="A7:H7"/>
    <mergeCell ref="A15:A16"/>
    <mergeCell ref="A5:B5"/>
    <mergeCell ref="A13:H13"/>
    <mergeCell ref="A12:H12"/>
    <mergeCell ref="A11:H11"/>
    <mergeCell ref="A33:H33"/>
    <mergeCell ref="A37:B37"/>
    <mergeCell ref="C37:H37"/>
    <mergeCell ref="C22:H22"/>
    <mergeCell ref="A23:H23"/>
    <mergeCell ref="A27:B27"/>
    <mergeCell ref="C27:H27"/>
    <mergeCell ref="A28:H28"/>
    <mergeCell ref="A32:B32"/>
    <mergeCell ref="C32:H32"/>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48"/>
  <sheetViews>
    <sheetView tabSelected="1" view="pageBreakPreview" zoomScale="120" zoomScaleSheetLayoutView="120" zoomScalePageLayoutView="0" workbookViewId="0" topLeftCell="A35">
      <selection activeCell="G52" sqref="G52"/>
    </sheetView>
  </sheetViews>
  <sheetFormatPr defaultColWidth="9.140625" defaultRowHeight="12.75"/>
  <cols>
    <col min="1" max="1" width="3.7109375" style="85" customWidth="1"/>
    <col min="2" max="2" width="23.00390625" style="85" customWidth="1"/>
    <col min="3" max="8" width="12.421875" style="85" customWidth="1"/>
    <col min="9" max="16384" width="9.140625" style="85" customWidth="1"/>
  </cols>
  <sheetData>
    <row r="1" spans="1:8" s="2" customFormat="1" ht="29.25" customHeight="1">
      <c r="A1" s="624" t="s">
        <v>30</v>
      </c>
      <c r="B1" s="624"/>
      <c r="C1" s="624"/>
      <c r="D1" s="624"/>
      <c r="E1" s="624"/>
      <c r="F1" s="624"/>
      <c r="G1" s="624"/>
      <c r="H1" s="624"/>
    </row>
    <row r="2" spans="2:8" s="2" customFormat="1" ht="12.75">
      <c r="B2" s="140"/>
      <c r="C2" s="140"/>
      <c r="D2" s="140"/>
      <c r="E2" s="141"/>
      <c r="F2" s="140"/>
      <c r="G2" s="140"/>
      <c r="H2" s="140"/>
    </row>
    <row r="3" spans="1:8" ht="14.25">
      <c r="A3" s="597" t="s">
        <v>183</v>
      </c>
      <c r="B3" s="641"/>
      <c r="C3" s="638" t="s">
        <v>374</v>
      </c>
      <c r="D3" s="639"/>
      <c r="E3" s="639"/>
      <c r="F3" s="639"/>
      <c r="G3" s="639"/>
      <c r="H3" s="640"/>
    </row>
    <row r="4" spans="1:8" ht="14.25">
      <c r="A4" s="3"/>
      <c r="B4" s="142"/>
      <c r="C4" s="143"/>
      <c r="D4" s="143"/>
      <c r="E4" s="114"/>
      <c r="F4" s="114"/>
      <c r="G4" s="114"/>
      <c r="H4" s="114"/>
    </row>
    <row r="5" spans="1:8" ht="14.25">
      <c r="A5" s="597" t="s">
        <v>184</v>
      </c>
      <c r="B5" s="641"/>
      <c r="C5" s="638" t="s">
        <v>376</v>
      </c>
      <c r="D5" s="639"/>
      <c r="E5" s="639"/>
      <c r="F5" s="639"/>
      <c r="G5" s="639"/>
      <c r="H5" s="640"/>
    </row>
    <row r="6" spans="2:8" ht="12.75">
      <c r="B6" s="114"/>
      <c r="C6" s="114"/>
      <c r="D6" s="114"/>
      <c r="E6" s="114"/>
      <c r="F6" s="114"/>
      <c r="G6" s="114"/>
      <c r="H6" s="114"/>
    </row>
    <row r="7" spans="1:13" s="40" customFormat="1" ht="79.5" customHeight="1">
      <c r="A7" s="628" t="s">
        <v>33</v>
      </c>
      <c r="B7" s="628"/>
      <c r="C7" s="628"/>
      <c r="D7" s="628"/>
      <c r="E7" s="628"/>
      <c r="F7" s="628"/>
      <c r="G7" s="628"/>
      <c r="H7" s="628"/>
      <c r="I7" s="144"/>
      <c r="J7" s="144"/>
      <c r="K7" s="144"/>
      <c r="L7" s="144"/>
      <c r="M7" s="144"/>
    </row>
    <row r="8" spans="1:8" s="40" customFormat="1" ht="51" customHeight="1">
      <c r="A8" s="648" t="s">
        <v>31</v>
      </c>
      <c r="B8" s="650"/>
      <c r="C8" s="650"/>
      <c r="D8" s="650"/>
      <c r="E8" s="650"/>
      <c r="F8" s="650"/>
      <c r="G8" s="650"/>
      <c r="H8" s="650"/>
    </row>
    <row r="9" spans="1:8" s="40" customFormat="1" ht="90" customHeight="1">
      <c r="A9" s="648" t="s">
        <v>10</v>
      </c>
      <c r="B9" s="648"/>
      <c r="C9" s="648"/>
      <c r="D9" s="648"/>
      <c r="E9" s="648"/>
      <c r="F9" s="648"/>
      <c r="G9" s="648"/>
      <c r="H9" s="648"/>
    </row>
    <row r="10" spans="1:8" s="40" customFormat="1" ht="53.25" customHeight="1">
      <c r="A10" s="648" t="s">
        <v>181</v>
      </c>
      <c r="B10" s="648"/>
      <c r="C10" s="648"/>
      <c r="D10" s="648"/>
      <c r="E10" s="648"/>
      <c r="F10" s="648"/>
      <c r="G10" s="648"/>
      <c r="H10" s="648"/>
    </row>
    <row r="11" spans="1:8" s="40" customFormat="1" ht="19.5" customHeight="1">
      <c r="A11" s="145"/>
      <c r="B11" s="145"/>
      <c r="C11" s="145"/>
      <c r="D11" s="145"/>
      <c r="E11" s="145"/>
      <c r="F11" s="145"/>
      <c r="G11" s="145"/>
      <c r="H11" s="145"/>
    </row>
    <row r="12" spans="1:12" s="93" customFormat="1" ht="15.75" customHeight="1">
      <c r="A12" s="571" t="s">
        <v>192</v>
      </c>
      <c r="B12" s="571"/>
      <c r="C12" s="571"/>
      <c r="D12" s="571"/>
      <c r="E12" s="571"/>
      <c r="F12" s="571"/>
      <c r="G12" s="571"/>
      <c r="H12" s="571"/>
      <c r="I12" s="91"/>
      <c r="J12" s="91"/>
      <c r="K12" s="91"/>
      <c r="L12" s="91"/>
    </row>
    <row r="13" spans="1:13" s="93" customFormat="1" ht="17.25" customHeight="1">
      <c r="A13" s="571" t="s">
        <v>193</v>
      </c>
      <c r="B13" s="571"/>
      <c r="C13" s="571"/>
      <c r="D13" s="571"/>
      <c r="E13" s="571"/>
      <c r="F13" s="571"/>
      <c r="G13" s="571"/>
      <c r="H13" s="571"/>
      <c r="I13" s="91"/>
      <c r="J13" s="91"/>
      <c r="K13" s="91"/>
      <c r="L13" s="91"/>
      <c r="M13" s="91"/>
    </row>
    <row r="14" spans="1:12" s="93" customFormat="1" ht="16.5" customHeight="1">
      <c r="A14" s="571" t="s">
        <v>194</v>
      </c>
      <c r="B14" s="571"/>
      <c r="C14" s="571"/>
      <c r="D14" s="571"/>
      <c r="E14" s="571"/>
      <c r="F14" s="571"/>
      <c r="G14" s="571"/>
      <c r="H14" s="571"/>
      <c r="I14" s="92"/>
      <c r="J14" s="92"/>
      <c r="K14" s="92"/>
      <c r="L14" s="92"/>
    </row>
    <row r="15" spans="2:12" s="93" customFormat="1" ht="12" customHeight="1" thickBot="1">
      <c r="B15" s="91"/>
      <c r="C15" s="92"/>
      <c r="D15" s="92"/>
      <c r="E15" s="92"/>
      <c r="F15" s="92"/>
      <c r="G15" s="92"/>
      <c r="H15" s="92"/>
      <c r="I15" s="92"/>
      <c r="J15" s="92"/>
      <c r="K15" s="92"/>
      <c r="L15" s="92"/>
    </row>
    <row r="16" spans="1:8" ht="19.5" customHeight="1">
      <c r="A16" s="654" t="s">
        <v>272</v>
      </c>
      <c r="B16" s="592" t="s">
        <v>99</v>
      </c>
      <c r="C16" s="592" t="s">
        <v>196</v>
      </c>
      <c r="D16" s="592"/>
      <c r="E16" s="592"/>
      <c r="F16" s="592" t="s">
        <v>197</v>
      </c>
      <c r="G16" s="592"/>
      <c r="H16" s="593"/>
    </row>
    <row r="17" spans="1:8" ht="18.75" customHeight="1">
      <c r="A17" s="655"/>
      <c r="B17" s="585"/>
      <c r="C17" s="95" t="s">
        <v>189</v>
      </c>
      <c r="D17" s="95" t="s">
        <v>190</v>
      </c>
      <c r="E17" s="95" t="s">
        <v>185</v>
      </c>
      <c r="F17" s="95" t="s">
        <v>189</v>
      </c>
      <c r="G17" s="95" t="s">
        <v>190</v>
      </c>
      <c r="H17" s="96" t="s">
        <v>185</v>
      </c>
    </row>
    <row r="18" spans="1:8" ht="13.5" customHeight="1">
      <c r="A18" s="460">
        <v>1</v>
      </c>
      <c r="B18" s="461">
        <v>2</v>
      </c>
      <c r="C18" s="461">
        <v>3</v>
      </c>
      <c r="D18" s="461">
        <v>4</v>
      </c>
      <c r="E18" s="461">
        <v>5</v>
      </c>
      <c r="F18" s="461">
        <v>6</v>
      </c>
      <c r="G18" s="461">
        <v>7</v>
      </c>
      <c r="H18" s="462">
        <v>8</v>
      </c>
    </row>
    <row r="19" spans="1:8" ht="13.5" customHeight="1">
      <c r="A19" s="602" t="s">
        <v>242</v>
      </c>
      <c r="B19" s="603"/>
      <c r="C19" s="603"/>
      <c r="D19" s="603"/>
      <c r="E19" s="603"/>
      <c r="F19" s="603"/>
      <c r="G19" s="603"/>
      <c r="H19" s="603"/>
    </row>
    <row r="20" spans="1:8" ht="27" customHeight="1">
      <c r="A20" s="155">
        <v>1</v>
      </c>
      <c r="B20" s="157" t="s">
        <v>262</v>
      </c>
      <c r="C20" s="371">
        <v>295</v>
      </c>
      <c r="D20" s="371">
        <v>439</v>
      </c>
      <c r="E20" s="372">
        <f>C20+D20</f>
        <v>734</v>
      </c>
      <c r="F20" s="371">
        <v>4036</v>
      </c>
      <c r="G20" s="371">
        <v>4638</v>
      </c>
      <c r="H20" s="387">
        <f>F20+G20</f>
        <v>8674</v>
      </c>
    </row>
    <row r="21" spans="1:8" ht="21" customHeight="1">
      <c r="A21" s="158">
        <v>2</v>
      </c>
      <c r="B21" s="159" t="s">
        <v>87</v>
      </c>
      <c r="C21" s="373">
        <v>1522</v>
      </c>
      <c r="D21" s="373">
        <v>1318</v>
      </c>
      <c r="E21" s="372">
        <f>C21+D21</f>
        <v>2840</v>
      </c>
      <c r="F21" s="373">
        <v>14511</v>
      </c>
      <c r="G21" s="373">
        <v>11849</v>
      </c>
      <c r="H21" s="387">
        <f>F21+G21</f>
        <v>26360</v>
      </c>
    </row>
    <row r="22" spans="1:8" ht="21" customHeight="1">
      <c r="A22" s="158">
        <v>3</v>
      </c>
      <c r="B22" s="159" t="s">
        <v>263</v>
      </c>
      <c r="C22" s="373">
        <v>208</v>
      </c>
      <c r="D22" s="373">
        <v>69</v>
      </c>
      <c r="E22" s="372">
        <f>C22+D22</f>
        <v>277</v>
      </c>
      <c r="F22" s="373">
        <v>2360</v>
      </c>
      <c r="G22" s="373">
        <v>936</v>
      </c>
      <c r="H22" s="387">
        <f>F22+G22</f>
        <v>3296</v>
      </c>
    </row>
    <row r="23" spans="1:8" ht="21" customHeight="1">
      <c r="A23" s="158">
        <v>4</v>
      </c>
      <c r="B23" s="159" t="s">
        <v>264</v>
      </c>
      <c r="C23" s="373">
        <v>790</v>
      </c>
      <c r="D23" s="373">
        <v>325</v>
      </c>
      <c r="E23" s="372">
        <f>C23+D23</f>
        <v>1115</v>
      </c>
      <c r="F23" s="373">
        <v>5658</v>
      </c>
      <c r="G23" s="373">
        <v>2604</v>
      </c>
      <c r="H23" s="387">
        <f>F23+G23</f>
        <v>8262</v>
      </c>
    </row>
    <row r="24" spans="1:8" ht="21" customHeight="1">
      <c r="A24" s="158">
        <v>5</v>
      </c>
      <c r="B24" s="136" t="s">
        <v>185</v>
      </c>
      <c r="C24" s="374">
        <v>2815</v>
      </c>
      <c r="D24" s="374">
        <v>2151</v>
      </c>
      <c r="E24" s="372">
        <f>C24+D24</f>
        <v>4966</v>
      </c>
      <c r="F24" s="374">
        <v>26565</v>
      </c>
      <c r="G24" s="374">
        <v>20027</v>
      </c>
      <c r="H24" s="387">
        <f>F24+G24</f>
        <v>46592</v>
      </c>
    </row>
    <row r="25" spans="1:8" ht="12" customHeight="1">
      <c r="A25" s="649" t="s">
        <v>191</v>
      </c>
      <c r="B25" s="649"/>
      <c r="C25" s="600" t="s">
        <v>377</v>
      </c>
      <c r="D25" s="637"/>
      <c r="E25" s="637"/>
      <c r="F25" s="637"/>
      <c r="G25" s="637"/>
      <c r="H25" s="637"/>
    </row>
    <row r="26" spans="1:8" ht="13.5" customHeight="1">
      <c r="A26" s="602" t="s">
        <v>243</v>
      </c>
      <c r="B26" s="603"/>
      <c r="C26" s="603"/>
      <c r="D26" s="603"/>
      <c r="E26" s="603"/>
      <c r="F26" s="603"/>
      <c r="G26" s="603"/>
      <c r="H26" s="603"/>
    </row>
    <row r="27" spans="1:8" ht="27" customHeight="1">
      <c r="A27" s="155">
        <v>1</v>
      </c>
      <c r="B27" s="157" t="s">
        <v>262</v>
      </c>
      <c r="C27" s="367">
        <v>1530</v>
      </c>
      <c r="D27" s="367">
        <v>913</v>
      </c>
      <c r="E27" s="368">
        <f>C27+D27</f>
        <v>2443</v>
      </c>
      <c r="F27" s="367">
        <v>6580</v>
      </c>
      <c r="G27" s="367">
        <v>3253</v>
      </c>
      <c r="H27" s="370">
        <f>F27+G27</f>
        <v>9833</v>
      </c>
    </row>
    <row r="28" spans="1:8" ht="21" customHeight="1">
      <c r="A28" s="158">
        <v>2</v>
      </c>
      <c r="B28" s="159" t="s">
        <v>87</v>
      </c>
      <c r="C28" s="332">
        <v>1387</v>
      </c>
      <c r="D28" s="332">
        <v>758</v>
      </c>
      <c r="E28" s="368">
        <f>C28+D28</f>
        <v>2145</v>
      </c>
      <c r="F28" s="332">
        <v>6635</v>
      </c>
      <c r="G28" s="332">
        <v>3129</v>
      </c>
      <c r="H28" s="370">
        <f>F28+G28</f>
        <v>9764</v>
      </c>
    </row>
    <row r="29" spans="1:8" ht="21" customHeight="1">
      <c r="A29" s="158">
        <v>3</v>
      </c>
      <c r="B29" s="159" t="s">
        <v>263</v>
      </c>
      <c r="C29" s="332">
        <v>366</v>
      </c>
      <c r="D29" s="332">
        <v>125</v>
      </c>
      <c r="E29" s="368">
        <f>C29+D29</f>
        <v>491</v>
      </c>
      <c r="F29" s="332">
        <v>2392</v>
      </c>
      <c r="G29" s="332">
        <v>702</v>
      </c>
      <c r="H29" s="370">
        <f>F29+G29</f>
        <v>3094</v>
      </c>
    </row>
    <row r="30" spans="1:8" ht="21" customHeight="1">
      <c r="A30" s="158">
        <v>4</v>
      </c>
      <c r="B30" s="159" t="s">
        <v>264</v>
      </c>
      <c r="C30" s="332">
        <v>652</v>
      </c>
      <c r="D30" s="332">
        <v>139</v>
      </c>
      <c r="E30" s="368">
        <f>C30+D30</f>
        <v>791</v>
      </c>
      <c r="F30" s="332">
        <v>4049</v>
      </c>
      <c r="G30" s="332">
        <v>1124</v>
      </c>
      <c r="H30" s="370">
        <f>F30+G30</f>
        <v>5173</v>
      </c>
    </row>
    <row r="31" spans="1:8" ht="21" customHeight="1">
      <c r="A31" s="158">
        <v>5</v>
      </c>
      <c r="B31" s="136" t="s">
        <v>185</v>
      </c>
      <c r="C31" s="369">
        <f aca="true" t="shared" si="0" ref="C31:H31">SUM(C27:C30)</f>
        <v>3935</v>
      </c>
      <c r="D31" s="369">
        <f t="shared" si="0"/>
        <v>1935</v>
      </c>
      <c r="E31" s="370">
        <f t="shared" si="0"/>
        <v>5870</v>
      </c>
      <c r="F31" s="369">
        <f t="shared" si="0"/>
        <v>19656</v>
      </c>
      <c r="G31" s="369">
        <f t="shared" si="0"/>
        <v>8208</v>
      </c>
      <c r="H31" s="370">
        <f t="shared" si="0"/>
        <v>27864</v>
      </c>
    </row>
    <row r="32" spans="1:8" ht="12" customHeight="1">
      <c r="A32" s="649" t="s">
        <v>191</v>
      </c>
      <c r="B32" s="649"/>
      <c r="C32" s="600" t="s">
        <v>377</v>
      </c>
      <c r="D32" s="637"/>
      <c r="E32" s="637"/>
      <c r="F32" s="637"/>
      <c r="G32" s="637"/>
      <c r="H32" s="637"/>
    </row>
    <row r="33" spans="1:8" ht="13.5" customHeight="1">
      <c r="A33" s="602" t="s">
        <v>245</v>
      </c>
      <c r="B33" s="603"/>
      <c r="C33" s="603"/>
      <c r="D33" s="603"/>
      <c r="E33" s="603"/>
      <c r="F33" s="603"/>
      <c r="G33" s="603"/>
      <c r="H33" s="603"/>
    </row>
    <row r="34" spans="1:8" ht="27" customHeight="1">
      <c r="A34" s="155">
        <v>1</v>
      </c>
      <c r="B34" s="157" t="s">
        <v>262</v>
      </c>
      <c r="C34" s="367">
        <v>169</v>
      </c>
      <c r="D34" s="367">
        <v>183</v>
      </c>
      <c r="E34" s="368">
        <f>C34+D34</f>
        <v>352</v>
      </c>
      <c r="F34" s="367">
        <v>438</v>
      </c>
      <c r="G34" s="367">
        <v>663</v>
      </c>
      <c r="H34" s="370">
        <f>F34+G34</f>
        <v>1101</v>
      </c>
    </row>
    <row r="35" spans="1:8" ht="21" customHeight="1">
      <c r="A35" s="158">
        <v>2</v>
      </c>
      <c r="B35" s="159" t="s">
        <v>87</v>
      </c>
      <c r="C35" s="332">
        <v>868</v>
      </c>
      <c r="D35" s="332">
        <v>1418</v>
      </c>
      <c r="E35" s="368">
        <f>C35+D35</f>
        <v>2286</v>
      </c>
      <c r="F35" s="332">
        <v>4098</v>
      </c>
      <c r="G35" s="332">
        <v>5164</v>
      </c>
      <c r="H35" s="370">
        <f>F35+G35</f>
        <v>9262</v>
      </c>
    </row>
    <row r="36" spans="1:8" ht="21" customHeight="1">
      <c r="A36" s="158">
        <v>3</v>
      </c>
      <c r="B36" s="159" t="s">
        <v>263</v>
      </c>
      <c r="C36" s="332">
        <v>748</v>
      </c>
      <c r="D36" s="332">
        <v>720</v>
      </c>
      <c r="E36" s="370">
        <f>C36+D36</f>
        <v>1468</v>
      </c>
      <c r="F36" s="332">
        <v>3759</v>
      </c>
      <c r="G36" s="332">
        <v>2949</v>
      </c>
      <c r="H36" s="370">
        <f>F36+G36</f>
        <v>6708</v>
      </c>
    </row>
    <row r="37" spans="1:8" ht="21" customHeight="1">
      <c r="A37" s="158">
        <v>4</v>
      </c>
      <c r="B37" s="159" t="s">
        <v>264</v>
      </c>
      <c r="C37" s="332">
        <v>1922</v>
      </c>
      <c r="D37" s="332">
        <v>1796</v>
      </c>
      <c r="E37" s="368">
        <f>C37+D37</f>
        <v>3718</v>
      </c>
      <c r="F37" s="332">
        <v>10589</v>
      </c>
      <c r="G37" s="332">
        <v>7197</v>
      </c>
      <c r="H37" s="370">
        <f>F37+G37</f>
        <v>17786</v>
      </c>
    </row>
    <row r="38" spans="1:8" ht="21" customHeight="1">
      <c r="A38" s="158">
        <v>5</v>
      </c>
      <c r="B38" s="136" t="s">
        <v>185</v>
      </c>
      <c r="C38" s="369">
        <f aca="true" t="shared" si="1" ref="C38:H38">C34+C35+C36+C37</f>
        <v>3707</v>
      </c>
      <c r="D38" s="369">
        <f t="shared" si="1"/>
        <v>4117</v>
      </c>
      <c r="E38" s="370">
        <f t="shared" si="1"/>
        <v>7824</v>
      </c>
      <c r="F38" s="369">
        <f t="shared" si="1"/>
        <v>18884</v>
      </c>
      <c r="G38" s="369">
        <f t="shared" si="1"/>
        <v>15973</v>
      </c>
      <c r="H38" s="370">
        <f t="shared" si="1"/>
        <v>34857</v>
      </c>
    </row>
    <row r="39" spans="1:8" ht="12" customHeight="1">
      <c r="A39" s="649" t="s">
        <v>191</v>
      </c>
      <c r="B39" s="649"/>
      <c r="C39" s="600" t="s">
        <v>377</v>
      </c>
      <c r="D39" s="637"/>
      <c r="E39" s="637"/>
      <c r="F39" s="637"/>
      <c r="G39" s="637"/>
      <c r="H39" s="637"/>
    </row>
    <row r="40" spans="1:8" ht="13.5" customHeight="1">
      <c r="A40" s="602" t="s">
        <v>249</v>
      </c>
      <c r="B40" s="603"/>
      <c r="C40" s="603"/>
      <c r="D40" s="603"/>
      <c r="E40" s="603"/>
      <c r="F40" s="603"/>
      <c r="G40" s="603"/>
      <c r="H40" s="603"/>
    </row>
    <row r="41" spans="1:8" ht="27" customHeight="1">
      <c r="A41" s="155">
        <v>1</v>
      </c>
      <c r="B41" s="157" t="s">
        <v>262</v>
      </c>
      <c r="C41" s="367">
        <v>2528</v>
      </c>
      <c r="D41" s="367">
        <v>2458</v>
      </c>
      <c r="E41" s="368">
        <v>4986</v>
      </c>
      <c r="F41" s="367">
        <v>26047</v>
      </c>
      <c r="G41" s="367">
        <v>26615</v>
      </c>
      <c r="H41" s="370">
        <v>52662</v>
      </c>
    </row>
    <row r="42" spans="1:8" ht="21" customHeight="1">
      <c r="A42" s="158">
        <v>2</v>
      </c>
      <c r="B42" s="159" t="s">
        <v>87</v>
      </c>
      <c r="C42" s="332">
        <v>462</v>
      </c>
      <c r="D42" s="332">
        <v>319</v>
      </c>
      <c r="E42" s="370">
        <v>781</v>
      </c>
      <c r="F42" s="332">
        <v>2144</v>
      </c>
      <c r="G42" s="332">
        <v>1580</v>
      </c>
      <c r="H42" s="370">
        <v>3724</v>
      </c>
    </row>
    <row r="43" spans="1:8" ht="21" customHeight="1">
      <c r="A43" s="158">
        <v>3</v>
      </c>
      <c r="B43" s="159" t="s">
        <v>263</v>
      </c>
      <c r="C43" s="332">
        <v>194</v>
      </c>
      <c r="D43" s="332">
        <v>54</v>
      </c>
      <c r="E43" s="370">
        <v>248</v>
      </c>
      <c r="F43" s="332">
        <v>793</v>
      </c>
      <c r="G43" s="332">
        <v>306</v>
      </c>
      <c r="H43" s="370">
        <v>1099</v>
      </c>
    </row>
    <row r="44" spans="1:8" ht="21" customHeight="1">
      <c r="A44" s="158">
        <v>4</v>
      </c>
      <c r="B44" s="159" t="s">
        <v>264</v>
      </c>
      <c r="C44" s="332">
        <v>2236</v>
      </c>
      <c r="D44" s="332">
        <v>437</v>
      </c>
      <c r="E44" s="370">
        <v>2673</v>
      </c>
      <c r="F44" s="332">
        <v>7228</v>
      </c>
      <c r="G44" s="332">
        <v>1327</v>
      </c>
      <c r="H44" s="370">
        <v>8555</v>
      </c>
    </row>
    <row r="45" spans="1:8" ht="21" customHeight="1">
      <c r="A45" s="158">
        <v>5</v>
      </c>
      <c r="B45" s="136" t="s">
        <v>185</v>
      </c>
      <c r="C45" s="369">
        <f aca="true" t="shared" si="2" ref="C45:H45">C41+C42+C43+C44</f>
        <v>5420</v>
      </c>
      <c r="D45" s="369">
        <f t="shared" si="2"/>
        <v>3268</v>
      </c>
      <c r="E45" s="370">
        <f t="shared" si="2"/>
        <v>8688</v>
      </c>
      <c r="F45" s="369">
        <f t="shared" si="2"/>
        <v>36212</v>
      </c>
      <c r="G45" s="369">
        <f t="shared" si="2"/>
        <v>29828</v>
      </c>
      <c r="H45" s="370">
        <f t="shared" si="2"/>
        <v>66040</v>
      </c>
    </row>
    <row r="46" spans="1:8" ht="39.75" customHeight="1">
      <c r="A46" s="649" t="s">
        <v>191</v>
      </c>
      <c r="B46" s="649"/>
      <c r="C46" s="651" t="s">
        <v>517</v>
      </c>
      <c r="D46" s="652"/>
      <c r="E46" s="652"/>
      <c r="F46" s="652"/>
      <c r="G46" s="652"/>
      <c r="H46" s="653"/>
    </row>
    <row r="47" spans="1:2" ht="14.25" customHeight="1">
      <c r="A47" s="583" t="s">
        <v>186</v>
      </c>
      <c r="B47" s="583"/>
    </row>
    <row r="48" spans="1:4" ht="15.75" customHeight="1">
      <c r="A48" s="583" t="s">
        <v>187</v>
      </c>
      <c r="B48" s="583"/>
      <c r="C48" s="583"/>
      <c r="D48" s="583"/>
    </row>
  </sheetData>
  <sheetProtection selectLockedCells="1" selectUnlockedCells="1"/>
  <mergeCells count="30">
    <mergeCell ref="A39:B39"/>
    <mergeCell ref="A47:B47"/>
    <mergeCell ref="A48:D48"/>
    <mergeCell ref="A1:H1"/>
    <mergeCell ref="C16:E16"/>
    <mergeCell ref="F16:H16"/>
    <mergeCell ref="C3:H3"/>
    <mergeCell ref="B16:B17"/>
    <mergeCell ref="A16:A17"/>
    <mergeCell ref="A13:H13"/>
    <mergeCell ref="A26:H26"/>
    <mergeCell ref="A14:H14"/>
    <mergeCell ref="A8:H8"/>
    <mergeCell ref="A9:H9"/>
    <mergeCell ref="A46:B46"/>
    <mergeCell ref="C46:H46"/>
    <mergeCell ref="A10:H10"/>
    <mergeCell ref="A19:H19"/>
    <mergeCell ref="A33:H33"/>
    <mergeCell ref="A40:H40"/>
    <mergeCell ref="C39:H39"/>
    <mergeCell ref="A32:B32"/>
    <mergeCell ref="C32:H32"/>
    <mergeCell ref="A25:B25"/>
    <mergeCell ref="C25:H25"/>
    <mergeCell ref="A3:B3"/>
    <mergeCell ref="A5:B5"/>
    <mergeCell ref="A12:H12"/>
    <mergeCell ref="C5:H5"/>
    <mergeCell ref="A7:H7"/>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52"/>
  <sheetViews>
    <sheetView view="pageBreakPreview" zoomScale="120" zoomScaleSheetLayoutView="120" zoomScalePageLayoutView="0" workbookViewId="0" topLeftCell="A1">
      <selection activeCell="C6" sqref="C6"/>
    </sheetView>
  </sheetViews>
  <sheetFormatPr defaultColWidth="9.140625" defaultRowHeight="12.75"/>
  <cols>
    <col min="1" max="1" width="5.28125" style="40" customWidth="1"/>
    <col min="2" max="2" width="29.00390625" style="40" customWidth="1"/>
    <col min="3" max="4" width="27.8515625" style="40" customWidth="1"/>
    <col min="5" max="8" width="8.7109375" style="40" customWidth="1"/>
    <col min="9" max="16384" width="9.140625" style="40" customWidth="1"/>
  </cols>
  <sheetData>
    <row r="1" spans="1:4" s="2" customFormat="1" ht="28.5" customHeight="1">
      <c r="A1" s="596" t="s">
        <v>32</v>
      </c>
      <c r="B1" s="596"/>
      <c r="C1" s="596"/>
      <c r="D1" s="596"/>
    </row>
    <row r="2" spans="1:4" s="85" customFormat="1" ht="11.25" customHeight="1">
      <c r="A2" s="2"/>
      <c r="B2" s="2"/>
      <c r="C2" s="161"/>
      <c r="D2" s="162"/>
    </row>
    <row r="3" spans="1:4" s="85" customFormat="1" ht="14.25">
      <c r="A3" s="667" t="s">
        <v>183</v>
      </c>
      <c r="B3" s="667"/>
      <c r="C3" s="668" t="s">
        <v>374</v>
      </c>
      <c r="D3" s="669"/>
    </row>
    <row r="4" spans="1:2" s="85" customFormat="1" ht="14.25">
      <c r="A4" s="3"/>
      <c r="B4" s="3"/>
    </row>
    <row r="5" spans="1:4" s="85" customFormat="1" ht="13.5" customHeight="1">
      <c r="A5" s="597" t="s">
        <v>184</v>
      </c>
      <c r="B5" s="597"/>
      <c r="C5" s="598" t="s">
        <v>509</v>
      </c>
      <c r="D5" s="599"/>
    </row>
    <row r="7" spans="1:13" ht="59.25" customHeight="1">
      <c r="A7" s="628" t="s">
        <v>35</v>
      </c>
      <c r="B7" s="628"/>
      <c r="C7" s="628"/>
      <c r="D7" s="628"/>
      <c r="E7" s="163"/>
      <c r="F7" s="163"/>
      <c r="G7" s="163"/>
      <c r="H7" s="163"/>
      <c r="I7" s="144"/>
      <c r="J7" s="144"/>
      <c r="K7" s="144"/>
      <c r="L7" s="144"/>
      <c r="M7" s="144"/>
    </row>
    <row r="8" spans="1:4" ht="40.5" customHeight="1">
      <c r="A8" s="671" t="s">
        <v>34</v>
      </c>
      <c r="B8" s="671"/>
      <c r="C8" s="671"/>
      <c r="D8" s="671"/>
    </row>
    <row r="9" spans="1:4" ht="12.75">
      <c r="A9" s="164"/>
      <c r="B9" s="164"/>
      <c r="C9" s="164"/>
      <c r="D9" s="164"/>
    </row>
    <row r="10" spans="1:4" s="165" customFormat="1" ht="12.75">
      <c r="A10" s="670" t="s">
        <v>182</v>
      </c>
      <c r="B10" s="670"/>
      <c r="C10" s="670"/>
      <c r="D10" s="670"/>
    </row>
    <row r="11" spans="1:4" s="165" customFormat="1" ht="12.75">
      <c r="A11" s="660" t="s">
        <v>194</v>
      </c>
      <c r="B11" s="660"/>
      <c r="C11" s="660"/>
      <c r="D11" s="660"/>
    </row>
    <row r="12" spans="1:3" s="93" customFormat="1" ht="12" customHeight="1" thickBot="1">
      <c r="A12" s="91"/>
      <c r="B12" s="166"/>
      <c r="C12" s="92"/>
    </row>
    <row r="13" spans="1:4" s="85" customFormat="1" ht="18" customHeight="1">
      <c r="A13" s="617" t="s">
        <v>272</v>
      </c>
      <c r="B13" s="619" t="s">
        <v>98</v>
      </c>
      <c r="C13" s="619" t="s">
        <v>102</v>
      </c>
      <c r="D13" s="661"/>
    </row>
    <row r="14" spans="1:4" s="116" customFormat="1" ht="21.75" customHeight="1">
      <c r="A14" s="618"/>
      <c r="B14" s="620"/>
      <c r="C14" s="118" t="s">
        <v>196</v>
      </c>
      <c r="D14" s="119" t="s">
        <v>197</v>
      </c>
    </row>
    <row r="15" spans="1:4" s="85" customFormat="1" ht="15.75" customHeight="1" thickBot="1">
      <c r="A15" s="167">
        <v>1</v>
      </c>
      <c r="B15" s="168">
        <v>2</v>
      </c>
      <c r="C15" s="168">
        <v>3</v>
      </c>
      <c r="D15" s="169">
        <v>4</v>
      </c>
    </row>
    <row r="16" spans="1:4" s="85" customFormat="1" ht="15.75" customHeight="1">
      <c r="A16" s="663" t="s">
        <v>242</v>
      </c>
      <c r="B16" s="664"/>
      <c r="C16" s="664"/>
      <c r="D16" s="664"/>
    </row>
    <row r="17" spans="1:4" s="85" customFormat="1" ht="27" customHeight="1">
      <c r="A17" s="170">
        <v>1</v>
      </c>
      <c r="B17" s="171" t="s">
        <v>148</v>
      </c>
      <c r="C17" s="310">
        <v>28</v>
      </c>
      <c r="D17" s="310">
        <v>304</v>
      </c>
    </row>
    <row r="18" spans="1:4" s="85" customFormat="1" ht="27.75" customHeight="1">
      <c r="A18" s="172">
        <v>2</v>
      </c>
      <c r="B18" s="173" t="s">
        <v>105</v>
      </c>
      <c r="C18" s="311">
        <v>3</v>
      </c>
      <c r="D18" s="311">
        <v>56</v>
      </c>
    </row>
    <row r="19" spans="1:4" s="85" customFormat="1" ht="27.75" customHeight="1">
      <c r="A19" s="172">
        <v>3</v>
      </c>
      <c r="B19" s="173" t="s">
        <v>106</v>
      </c>
      <c r="C19" s="311">
        <v>3</v>
      </c>
      <c r="D19" s="311">
        <v>12</v>
      </c>
    </row>
    <row r="20" spans="1:4" s="85" customFormat="1" ht="27" customHeight="1">
      <c r="A20" s="172">
        <v>4</v>
      </c>
      <c r="B20" s="173" t="s">
        <v>208</v>
      </c>
      <c r="C20" s="311">
        <v>0</v>
      </c>
      <c r="D20" s="311">
        <v>1</v>
      </c>
    </row>
    <row r="21" spans="1:4" s="85" customFormat="1" ht="27" customHeight="1">
      <c r="A21" s="172">
        <v>5</v>
      </c>
      <c r="B21" s="174" t="s">
        <v>185</v>
      </c>
      <c r="C21" s="118">
        <v>34</v>
      </c>
      <c r="D21" s="118">
        <v>373</v>
      </c>
    </row>
    <row r="22" spans="1:4" s="85" customFormat="1" ht="27" customHeight="1">
      <c r="A22" s="620" t="s">
        <v>191</v>
      </c>
      <c r="B22" s="620"/>
      <c r="C22" s="662" t="s">
        <v>377</v>
      </c>
      <c r="D22" s="657"/>
    </row>
    <row r="23" spans="1:4" s="85" customFormat="1" ht="15.75" customHeight="1">
      <c r="A23" s="663" t="s">
        <v>243</v>
      </c>
      <c r="B23" s="664"/>
      <c r="C23" s="664"/>
      <c r="D23" s="664"/>
    </row>
    <row r="24" spans="1:4" s="85" customFormat="1" ht="27" customHeight="1">
      <c r="A24" s="170">
        <v>1</v>
      </c>
      <c r="B24" s="171" t="s">
        <v>148</v>
      </c>
      <c r="C24" s="310">
        <v>0</v>
      </c>
      <c r="D24" s="310">
        <v>0</v>
      </c>
    </row>
    <row r="25" spans="1:4" s="85" customFormat="1" ht="27.75" customHeight="1">
      <c r="A25" s="172">
        <v>2</v>
      </c>
      <c r="B25" s="173" t="s">
        <v>105</v>
      </c>
      <c r="C25" s="311">
        <v>0</v>
      </c>
      <c r="D25" s="311">
        <v>0</v>
      </c>
    </row>
    <row r="26" spans="1:4" s="85" customFormat="1" ht="27.75" customHeight="1">
      <c r="A26" s="172">
        <v>3</v>
      </c>
      <c r="B26" s="173" t="s">
        <v>106</v>
      </c>
      <c r="C26" s="311">
        <v>0</v>
      </c>
      <c r="D26" s="311">
        <v>0</v>
      </c>
    </row>
    <row r="27" spans="1:4" s="85" customFormat="1" ht="27" customHeight="1">
      <c r="A27" s="172">
        <v>4</v>
      </c>
      <c r="B27" s="173" t="s">
        <v>208</v>
      </c>
      <c r="C27" s="311">
        <v>0</v>
      </c>
      <c r="D27" s="311">
        <v>0</v>
      </c>
    </row>
    <row r="28" spans="1:4" s="85" customFormat="1" ht="27" customHeight="1">
      <c r="A28" s="172">
        <v>5</v>
      </c>
      <c r="B28" s="174" t="s">
        <v>185</v>
      </c>
      <c r="C28" s="118">
        <v>0</v>
      </c>
      <c r="D28" s="118">
        <v>0</v>
      </c>
    </row>
    <row r="29" spans="1:4" s="85" customFormat="1" ht="27" customHeight="1">
      <c r="A29" s="620" t="s">
        <v>191</v>
      </c>
      <c r="B29" s="620"/>
      <c r="C29" s="665" t="s">
        <v>415</v>
      </c>
      <c r="D29" s="665"/>
    </row>
    <row r="30" spans="1:4" s="85" customFormat="1" ht="15.75" customHeight="1">
      <c r="A30" s="663" t="s">
        <v>245</v>
      </c>
      <c r="B30" s="664"/>
      <c r="C30" s="664"/>
      <c r="D30" s="664"/>
    </row>
    <row r="31" spans="1:4" s="85" customFormat="1" ht="27" customHeight="1">
      <c r="A31" s="170">
        <v>1</v>
      </c>
      <c r="B31" s="171" t="s">
        <v>148</v>
      </c>
      <c r="C31" s="375">
        <v>1210</v>
      </c>
      <c r="D31" s="375">
        <v>3290</v>
      </c>
    </row>
    <row r="32" spans="1:4" s="85" customFormat="1" ht="27.75" customHeight="1">
      <c r="A32" s="172">
        <v>2</v>
      </c>
      <c r="B32" s="173" t="s">
        <v>105</v>
      </c>
      <c r="C32" s="376">
        <v>435</v>
      </c>
      <c r="D32" s="376">
        <v>1023</v>
      </c>
    </row>
    <row r="33" spans="1:4" s="85" customFormat="1" ht="27.75" customHeight="1">
      <c r="A33" s="172">
        <v>3</v>
      </c>
      <c r="B33" s="173" t="s">
        <v>106</v>
      </c>
      <c r="C33" s="376">
        <v>101</v>
      </c>
      <c r="D33" s="376">
        <v>229</v>
      </c>
    </row>
    <row r="34" spans="1:4" s="85" customFormat="1" ht="27" customHeight="1">
      <c r="A34" s="172">
        <v>4</v>
      </c>
      <c r="B34" s="173" t="s">
        <v>208</v>
      </c>
      <c r="C34" s="376">
        <v>50</v>
      </c>
      <c r="D34" s="376">
        <v>92</v>
      </c>
    </row>
    <row r="35" spans="1:4" s="85" customFormat="1" ht="27" customHeight="1">
      <c r="A35" s="172">
        <v>5</v>
      </c>
      <c r="B35" s="174" t="s">
        <v>185</v>
      </c>
      <c r="C35" s="377">
        <f>C31+C32+C33+C34</f>
        <v>1796</v>
      </c>
      <c r="D35" s="377">
        <f>D31+D32+D33+D34</f>
        <v>4634</v>
      </c>
    </row>
    <row r="36" spans="1:4" s="85" customFormat="1" ht="27" customHeight="1">
      <c r="A36" s="620" t="s">
        <v>191</v>
      </c>
      <c r="B36" s="620"/>
      <c r="C36" s="656" t="s">
        <v>377</v>
      </c>
      <c r="D36" s="657"/>
    </row>
    <row r="37" spans="1:4" s="85" customFormat="1" ht="15.75" customHeight="1">
      <c r="A37" s="663" t="s">
        <v>249</v>
      </c>
      <c r="B37" s="664"/>
      <c r="C37" s="664"/>
      <c r="D37" s="664"/>
    </row>
    <row r="38" spans="1:4" s="85" customFormat="1" ht="27" customHeight="1">
      <c r="A38" s="170">
        <v>1</v>
      </c>
      <c r="B38" s="171" t="s">
        <v>148</v>
      </c>
      <c r="C38" s="429">
        <v>0</v>
      </c>
      <c r="D38" s="429">
        <v>0</v>
      </c>
    </row>
    <row r="39" spans="1:4" s="85" customFormat="1" ht="27.75" customHeight="1">
      <c r="A39" s="172">
        <v>2</v>
      </c>
      <c r="B39" s="173" t="s">
        <v>105</v>
      </c>
      <c r="C39" s="429">
        <v>0</v>
      </c>
      <c r="D39" s="429">
        <v>0</v>
      </c>
    </row>
    <row r="40" spans="1:4" s="85" customFormat="1" ht="27.75" customHeight="1">
      <c r="A40" s="172">
        <v>3</v>
      </c>
      <c r="B40" s="173" t="s">
        <v>106</v>
      </c>
      <c r="C40" s="429">
        <v>0</v>
      </c>
      <c r="D40" s="429">
        <v>0</v>
      </c>
    </row>
    <row r="41" spans="1:4" s="85" customFormat="1" ht="27" customHeight="1">
      <c r="A41" s="172">
        <v>4</v>
      </c>
      <c r="B41" s="173" t="s">
        <v>208</v>
      </c>
      <c r="C41" s="429">
        <v>0</v>
      </c>
      <c r="D41" s="429">
        <v>0</v>
      </c>
    </row>
    <row r="42" spans="1:4" s="85" customFormat="1" ht="27" customHeight="1">
      <c r="A42" s="172">
        <v>5</v>
      </c>
      <c r="B42" s="174" t="s">
        <v>185</v>
      </c>
      <c r="C42" s="429">
        <v>0</v>
      </c>
      <c r="D42" s="429">
        <v>0</v>
      </c>
    </row>
    <row r="43" spans="1:4" s="85" customFormat="1" ht="27" customHeight="1">
      <c r="A43" s="620" t="s">
        <v>191</v>
      </c>
      <c r="B43" s="620"/>
      <c r="C43" s="656" t="s">
        <v>377</v>
      </c>
      <c r="D43" s="657"/>
    </row>
    <row r="44" spans="1:4" s="85" customFormat="1" ht="15" customHeight="1">
      <c r="A44" s="102"/>
      <c r="B44" s="102"/>
      <c r="C44" s="175"/>
      <c r="D44" s="175"/>
    </row>
    <row r="45" spans="1:4" s="85" customFormat="1" ht="15" customHeight="1">
      <c r="A45" s="658" t="s">
        <v>133</v>
      </c>
      <c r="B45" s="658"/>
      <c r="C45" s="658"/>
      <c r="D45" s="658"/>
    </row>
    <row r="46" spans="1:4" s="176" customFormat="1" ht="102.75" customHeight="1">
      <c r="A46" s="595" t="s">
        <v>282</v>
      </c>
      <c r="B46" s="666"/>
      <c r="C46" s="666"/>
      <c r="D46" s="666"/>
    </row>
    <row r="47" spans="1:4" ht="156.75" customHeight="1">
      <c r="A47" s="595" t="s">
        <v>11</v>
      </c>
      <c r="B47" s="595"/>
      <c r="C47" s="595"/>
      <c r="D47" s="595"/>
    </row>
    <row r="48" spans="1:4" ht="42" customHeight="1">
      <c r="A48" s="658" t="s">
        <v>142</v>
      </c>
      <c r="B48" s="658"/>
      <c r="C48" s="658"/>
      <c r="D48" s="658"/>
    </row>
    <row r="49" spans="1:4" ht="27.75" customHeight="1">
      <c r="A49" s="658" t="s">
        <v>130</v>
      </c>
      <c r="B49" s="658"/>
      <c r="C49" s="658"/>
      <c r="D49" s="658"/>
    </row>
    <row r="50" spans="1:4" ht="19.5" customHeight="1">
      <c r="A50" s="89"/>
      <c r="B50" s="89"/>
      <c r="C50" s="89"/>
      <c r="D50" s="89"/>
    </row>
    <row r="51" spans="1:2" ht="15.75" customHeight="1">
      <c r="A51" s="659" t="s">
        <v>186</v>
      </c>
      <c r="B51" s="659"/>
    </row>
    <row r="52" spans="1:2" ht="15.75" customHeight="1">
      <c r="A52" s="659" t="s">
        <v>187</v>
      </c>
      <c r="B52" s="659"/>
    </row>
  </sheetData>
  <sheetProtection selectLockedCells="1" selectUnlockedCells="1"/>
  <mergeCells count="31">
    <mergeCell ref="A1:D1"/>
    <mergeCell ref="A3:B3"/>
    <mergeCell ref="C3:D3"/>
    <mergeCell ref="A5:B5"/>
    <mergeCell ref="C5:D5"/>
    <mergeCell ref="A10:D10"/>
    <mergeCell ref="A8:D8"/>
    <mergeCell ref="A7:D7"/>
    <mergeCell ref="A52:B52"/>
    <mergeCell ref="A13:A14"/>
    <mergeCell ref="B13:B14"/>
    <mergeCell ref="A46:D46"/>
    <mergeCell ref="A47:D47"/>
    <mergeCell ref="A16:D16"/>
    <mergeCell ref="A45:D45"/>
    <mergeCell ref="A30:D30"/>
    <mergeCell ref="C36:D36"/>
    <mergeCell ref="A37:D37"/>
    <mergeCell ref="A11:D11"/>
    <mergeCell ref="C13:D13"/>
    <mergeCell ref="A22:B22"/>
    <mergeCell ref="C22:D22"/>
    <mergeCell ref="A23:D23"/>
    <mergeCell ref="A29:B29"/>
    <mergeCell ref="C29:D29"/>
    <mergeCell ref="A43:B43"/>
    <mergeCell ref="C43:D43"/>
    <mergeCell ref="A49:D49"/>
    <mergeCell ref="A51:B51"/>
    <mergeCell ref="A48:D48"/>
    <mergeCell ref="A36:B36"/>
  </mergeCells>
  <printOptions horizontalCentered="1"/>
  <pageMargins left="0.7875" right="0.7875" top="0.7875000000000001" bottom="0.7875" header="0.5118055555555556" footer="0.5118055555555556"/>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07"/>
  <sheetViews>
    <sheetView view="pageBreakPreview" zoomScaleNormal="70" zoomScaleSheetLayoutView="100" zoomScalePageLayoutView="0" workbookViewId="0" topLeftCell="A26">
      <selection activeCell="H42" sqref="H42"/>
    </sheetView>
  </sheetViews>
  <sheetFormatPr defaultColWidth="9.140625" defaultRowHeight="12.75"/>
  <cols>
    <col min="1" max="1" width="22.8515625" style="85" customWidth="1"/>
    <col min="2" max="9" width="21.8515625" style="85" customWidth="1"/>
    <col min="10" max="10" width="14.28125" style="85" customWidth="1"/>
    <col min="11" max="11" width="10.00390625" style="85" customWidth="1"/>
    <col min="12" max="12" width="13.00390625" style="85" customWidth="1"/>
    <col min="13" max="13" width="10.00390625" style="85" bestFit="1" customWidth="1"/>
    <col min="14" max="14" width="14.00390625" style="85" customWidth="1"/>
    <col min="15" max="15" width="10.00390625" style="85" bestFit="1" customWidth="1"/>
    <col min="16" max="16384" width="9.140625" style="85" customWidth="1"/>
  </cols>
  <sheetData>
    <row r="1" spans="1:9" s="2" customFormat="1" ht="22.5" customHeight="1">
      <c r="A1" s="672" t="s">
        <v>255</v>
      </c>
      <c r="B1" s="672"/>
      <c r="C1" s="672"/>
      <c r="D1" s="672"/>
      <c r="E1" s="672"/>
      <c r="F1" s="672"/>
      <c r="G1" s="672"/>
      <c r="H1" s="672"/>
      <c r="I1" s="672"/>
    </row>
    <row r="3" spans="1:9" ht="14.25">
      <c r="A3" s="178" t="s">
        <v>183</v>
      </c>
      <c r="B3" s="600" t="s">
        <v>374</v>
      </c>
      <c r="C3" s="637"/>
      <c r="D3" s="637"/>
      <c r="E3" s="637"/>
      <c r="F3" s="637"/>
      <c r="G3" s="637"/>
      <c r="H3" s="637"/>
      <c r="I3" s="637"/>
    </row>
    <row r="4" ht="14.25">
      <c r="A4" s="112"/>
    </row>
    <row r="5" spans="1:9" ht="14.25">
      <c r="A5" s="178" t="s">
        <v>184</v>
      </c>
      <c r="B5" s="600" t="s">
        <v>376</v>
      </c>
      <c r="C5" s="637"/>
      <c r="D5" s="637"/>
      <c r="E5" s="637"/>
      <c r="F5" s="637"/>
      <c r="G5" s="637"/>
      <c r="H5" s="637"/>
      <c r="I5" s="637"/>
    </row>
    <row r="7" spans="1:9" s="90" customFormat="1" ht="69.75" customHeight="1">
      <c r="A7" s="673" t="s">
        <v>45</v>
      </c>
      <c r="B7" s="674"/>
      <c r="C7" s="674"/>
      <c r="D7" s="674"/>
      <c r="E7" s="674"/>
      <c r="F7" s="674"/>
      <c r="G7" s="674"/>
      <c r="H7" s="674"/>
      <c r="I7" s="674"/>
    </row>
    <row r="8" spans="1:9" s="93" customFormat="1" ht="60" customHeight="1">
      <c r="A8" s="675" t="s">
        <v>12</v>
      </c>
      <c r="B8" s="676"/>
      <c r="C8" s="676"/>
      <c r="D8" s="676"/>
      <c r="E8" s="676"/>
      <c r="F8" s="676"/>
      <c r="G8" s="676"/>
      <c r="H8" s="676"/>
      <c r="I8" s="676"/>
    </row>
    <row r="9" spans="1:9" ht="12.75">
      <c r="A9" s="179"/>
      <c r="B9" s="180"/>
      <c r="C9" s="180"/>
      <c r="D9" s="180"/>
      <c r="E9" s="180"/>
      <c r="F9" s="180"/>
      <c r="G9" s="180"/>
      <c r="H9" s="180"/>
      <c r="I9" s="180"/>
    </row>
    <row r="10" spans="1:9" s="2" customFormat="1" ht="38.25" customHeight="1">
      <c r="A10" s="596" t="s">
        <v>358</v>
      </c>
      <c r="B10" s="596"/>
      <c r="C10" s="596"/>
      <c r="D10" s="596"/>
      <c r="E10" s="596"/>
      <c r="F10" s="596"/>
      <c r="G10" s="596"/>
      <c r="H10" s="596"/>
      <c r="I10" s="596"/>
    </row>
    <row r="11" spans="1:9" s="2" customFormat="1" ht="15">
      <c r="A11" s="109"/>
      <c r="B11" s="109"/>
      <c r="C11" s="109"/>
      <c r="D11" s="109"/>
      <c r="E11" s="109"/>
      <c r="F11" s="109"/>
      <c r="G11" s="109"/>
      <c r="H11" s="109"/>
      <c r="I11" s="109"/>
    </row>
    <row r="12" spans="1:14" s="177" customFormat="1" ht="174.75" customHeight="1">
      <c r="A12" s="677" t="s">
        <v>3</v>
      </c>
      <c r="B12" s="678"/>
      <c r="C12" s="678"/>
      <c r="D12" s="678"/>
      <c r="E12" s="678"/>
      <c r="F12" s="678"/>
      <c r="G12" s="678"/>
      <c r="H12" s="678"/>
      <c r="I12" s="678"/>
      <c r="J12" s="6"/>
      <c r="K12" s="6"/>
      <c r="L12" s="6"/>
      <c r="M12" s="6"/>
      <c r="N12" s="6"/>
    </row>
    <row r="13" spans="1:14" s="177" customFormat="1" ht="15.75" customHeight="1">
      <c r="A13" s="679" t="s">
        <v>251</v>
      </c>
      <c r="B13" s="679"/>
      <c r="C13" s="679"/>
      <c r="D13" s="679"/>
      <c r="E13" s="679"/>
      <c r="F13" s="679"/>
      <c r="G13" s="679"/>
      <c r="H13" s="679"/>
      <c r="I13" s="679"/>
      <c r="J13" s="6"/>
      <c r="K13" s="6"/>
      <c r="L13" s="6"/>
      <c r="M13" s="6"/>
      <c r="N13" s="6"/>
    </row>
    <row r="14" spans="1:14" s="177" customFormat="1" ht="26.25" customHeight="1">
      <c r="A14" s="679" t="s">
        <v>2</v>
      </c>
      <c r="B14" s="679"/>
      <c r="C14" s="679"/>
      <c r="D14" s="679"/>
      <c r="E14" s="679"/>
      <c r="F14" s="679"/>
      <c r="G14" s="679"/>
      <c r="H14" s="679"/>
      <c r="I14" s="679"/>
      <c r="J14" s="6"/>
      <c r="K14" s="6"/>
      <c r="L14" s="6"/>
      <c r="M14" s="6"/>
      <c r="N14" s="6"/>
    </row>
    <row r="15" spans="1:14" s="177" customFormat="1" ht="12.75">
      <c r="A15" s="181"/>
      <c r="B15" s="182"/>
      <c r="C15" s="182"/>
      <c r="D15" s="182"/>
      <c r="E15" s="182"/>
      <c r="F15" s="182"/>
      <c r="G15" s="182"/>
      <c r="H15" s="182"/>
      <c r="I15" s="182"/>
      <c r="J15" s="6"/>
      <c r="K15" s="6"/>
      <c r="L15" s="6"/>
      <c r="M15" s="6"/>
      <c r="N15" s="6"/>
    </row>
    <row r="16" spans="1:8" s="6" customFormat="1" ht="68.25" customHeight="1">
      <c r="A16" s="585" t="s">
        <v>149</v>
      </c>
      <c r="B16" s="585" t="s">
        <v>150</v>
      </c>
      <c r="C16" s="585" t="s">
        <v>13</v>
      </c>
      <c r="D16" s="585"/>
      <c r="E16" s="585" t="s">
        <v>14</v>
      </c>
      <c r="F16" s="585"/>
      <c r="G16" s="585" t="s">
        <v>15</v>
      </c>
      <c r="H16" s="183"/>
    </row>
    <row r="17" spans="1:8" s="6" customFormat="1" ht="51" customHeight="1">
      <c r="A17" s="585"/>
      <c r="B17" s="585"/>
      <c r="C17" s="585" t="s">
        <v>151</v>
      </c>
      <c r="D17" s="585" t="s">
        <v>152</v>
      </c>
      <c r="E17" s="585" t="s">
        <v>151</v>
      </c>
      <c r="F17" s="585" t="s">
        <v>152</v>
      </c>
      <c r="G17" s="585"/>
      <c r="H17" s="183"/>
    </row>
    <row r="18" spans="1:8" s="6" customFormat="1" ht="18" customHeight="1">
      <c r="A18" s="585"/>
      <c r="B18" s="585"/>
      <c r="C18" s="585"/>
      <c r="D18" s="585"/>
      <c r="E18" s="585"/>
      <c r="F18" s="585"/>
      <c r="G18" s="585"/>
      <c r="H18" s="184"/>
    </row>
    <row r="19" spans="1:8" s="7" customFormat="1" ht="12.75">
      <c r="A19" s="160">
        <v>1</v>
      </c>
      <c r="B19" s="160">
        <v>2</v>
      </c>
      <c r="C19" s="160">
        <v>3</v>
      </c>
      <c r="D19" s="160">
        <v>4</v>
      </c>
      <c r="E19" s="160">
        <v>5</v>
      </c>
      <c r="F19" s="160">
        <v>6</v>
      </c>
      <c r="G19" s="160">
        <v>7</v>
      </c>
      <c r="H19" s="185"/>
    </row>
    <row r="20" spans="1:8" s="2" customFormat="1" ht="15" customHeight="1">
      <c r="A20" s="315" t="s">
        <v>382</v>
      </c>
      <c r="B20" s="684" t="s">
        <v>418</v>
      </c>
      <c r="C20" s="343">
        <v>91</v>
      </c>
      <c r="D20" s="343">
        <v>70</v>
      </c>
      <c r="E20" s="344">
        <v>440932893.64</v>
      </c>
      <c r="F20" s="344">
        <v>362436407.35</v>
      </c>
      <c r="G20" s="344">
        <v>177906734.13</v>
      </c>
      <c r="H20" s="106"/>
    </row>
    <row r="21" spans="1:8" s="2" customFormat="1" ht="15" customHeight="1">
      <c r="A21" s="315" t="s">
        <v>379</v>
      </c>
      <c r="B21" s="685"/>
      <c r="C21" s="314">
        <v>28</v>
      </c>
      <c r="D21" s="314">
        <v>22</v>
      </c>
      <c r="E21" s="316">
        <v>319879164.1</v>
      </c>
      <c r="F21" s="316">
        <v>301635050.29</v>
      </c>
      <c r="G21" s="316">
        <v>136595312.52</v>
      </c>
      <c r="H21" s="106"/>
    </row>
    <row r="22" spans="1:8" s="2" customFormat="1" ht="15" customHeight="1">
      <c r="A22" s="315" t="s">
        <v>380</v>
      </c>
      <c r="B22" s="686"/>
      <c r="C22" s="314">
        <v>63</v>
      </c>
      <c r="D22" s="314">
        <v>48</v>
      </c>
      <c r="E22" s="316">
        <v>121053729.54</v>
      </c>
      <c r="F22" s="316">
        <v>60801357.06</v>
      </c>
      <c r="G22" s="316">
        <v>41311421.61</v>
      </c>
      <c r="H22" s="106"/>
    </row>
    <row r="23" spans="1:8" s="2" customFormat="1" ht="12.75">
      <c r="A23" s="315" t="s">
        <v>381</v>
      </c>
      <c r="B23" s="446">
        <v>0</v>
      </c>
      <c r="C23" s="446">
        <v>0</v>
      </c>
      <c r="D23" s="446">
        <v>0</v>
      </c>
      <c r="E23" s="446">
        <v>0</v>
      </c>
      <c r="F23" s="446">
        <v>0</v>
      </c>
      <c r="G23" s="446">
        <v>0</v>
      </c>
      <c r="H23" s="106"/>
    </row>
    <row r="24" spans="1:8" s="2" customFormat="1" ht="12.75">
      <c r="A24" s="98" t="s">
        <v>191</v>
      </c>
      <c r="B24" s="638" t="s">
        <v>377</v>
      </c>
      <c r="C24" s="687"/>
      <c r="D24" s="687"/>
      <c r="E24" s="687"/>
      <c r="F24" s="687"/>
      <c r="G24" s="688"/>
      <c r="H24" s="106"/>
    </row>
    <row r="25" spans="1:8" ht="12.75">
      <c r="A25" s="315" t="s">
        <v>383</v>
      </c>
      <c r="B25" s="689" t="s">
        <v>418</v>
      </c>
      <c r="C25" s="337">
        <f>SUM(C26:C29)</f>
        <v>8</v>
      </c>
      <c r="D25" s="337">
        <f>SUM(D26:D29)</f>
        <v>4</v>
      </c>
      <c r="E25" s="338">
        <f>SUM(E26:E29)</f>
        <v>15621465.01</v>
      </c>
      <c r="F25" s="338">
        <f>SUM(F26:F29)</f>
        <v>1367944.18</v>
      </c>
      <c r="G25" s="338">
        <f>SUM(G26:G29)</f>
        <v>490063.11</v>
      </c>
      <c r="H25" s="84"/>
    </row>
    <row r="26" spans="1:8" ht="12.75">
      <c r="A26" s="315" t="s">
        <v>416</v>
      </c>
      <c r="B26" s="690"/>
      <c r="C26" s="339">
        <v>0</v>
      </c>
      <c r="D26" s="339">
        <v>0</v>
      </c>
      <c r="E26" s="442">
        <v>0</v>
      </c>
      <c r="F26" s="443">
        <v>0</v>
      </c>
      <c r="G26" s="442">
        <v>0</v>
      </c>
      <c r="H26" s="84"/>
    </row>
    <row r="27" spans="1:8" ht="12.75">
      <c r="A27" s="315" t="s">
        <v>69</v>
      </c>
      <c r="B27" s="690"/>
      <c r="C27" s="342">
        <v>8</v>
      </c>
      <c r="D27" s="342">
        <v>4</v>
      </c>
      <c r="E27" s="340">
        <v>15621465.01</v>
      </c>
      <c r="F27" s="341">
        <v>1367944.18</v>
      </c>
      <c r="G27" s="340">
        <f>483463.11+6600</f>
        <v>490063.11</v>
      </c>
      <c r="H27" s="84"/>
    </row>
    <row r="28" spans="1:8" ht="12.75">
      <c r="A28" s="315" t="s">
        <v>417</v>
      </c>
      <c r="B28" s="690"/>
      <c r="C28" s="342">
        <v>0</v>
      </c>
      <c r="D28" s="342">
        <v>0</v>
      </c>
      <c r="E28" s="442">
        <v>0</v>
      </c>
      <c r="F28" s="443">
        <v>0</v>
      </c>
      <c r="G28" s="443">
        <v>0</v>
      </c>
      <c r="H28" s="84"/>
    </row>
    <row r="29" spans="1:8" ht="12.75">
      <c r="A29" s="315" t="s">
        <v>71</v>
      </c>
      <c r="B29" s="691"/>
      <c r="C29" s="342">
        <v>0</v>
      </c>
      <c r="D29" s="342">
        <v>0</v>
      </c>
      <c r="E29" s="443">
        <v>0</v>
      </c>
      <c r="F29" s="443">
        <v>0</v>
      </c>
      <c r="G29" s="443">
        <v>0</v>
      </c>
      <c r="H29" s="84"/>
    </row>
    <row r="30" spans="1:8" ht="39.75" customHeight="1">
      <c r="A30" s="98" t="s">
        <v>191</v>
      </c>
      <c r="B30" s="697" t="s">
        <v>511</v>
      </c>
      <c r="C30" s="698"/>
      <c r="D30" s="698"/>
      <c r="E30" s="698"/>
      <c r="F30" s="698"/>
      <c r="G30" s="699"/>
      <c r="H30" s="84"/>
    </row>
    <row r="31" spans="1:8" ht="15" customHeight="1">
      <c r="A31" s="315" t="s">
        <v>384</v>
      </c>
      <c r="B31" s="703" t="s">
        <v>418</v>
      </c>
      <c r="C31" s="379">
        <v>215</v>
      </c>
      <c r="D31" s="379">
        <v>132</v>
      </c>
      <c r="E31" s="383">
        <v>175618038.97</v>
      </c>
      <c r="F31" s="383">
        <v>55135525.1</v>
      </c>
      <c r="G31" s="383">
        <v>28088217.36</v>
      </c>
      <c r="H31" s="84"/>
    </row>
    <row r="32" spans="1:8" ht="15" customHeight="1">
      <c r="A32" s="378" t="s">
        <v>435</v>
      </c>
      <c r="B32" s="704"/>
      <c r="C32" s="382">
        <v>214</v>
      </c>
      <c r="D32" s="381">
        <v>131</v>
      </c>
      <c r="E32" s="384">
        <v>170446743.97</v>
      </c>
      <c r="F32" s="384">
        <v>50370400.02</v>
      </c>
      <c r="G32" s="384">
        <v>27664352.75</v>
      </c>
      <c r="H32" s="84"/>
    </row>
    <row r="33" spans="1:8" ht="15" customHeight="1">
      <c r="A33" s="315" t="s">
        <v>436</v>
      </c>
      <c r="B33" s="705"/>
      <c r="C33" s="382">
        <v>1</v>
      </c>
      <c r="D33" s="381">
        <v>1</v>
      </c>
      <c r="E33" s="341">
        <v>5171295</v>
      </c>
      <c r="F33" s="341">
        <v>4765125.08</v>
      </c>
      <c r="G33" s="341">
        <v>423864.61</v>
      </c>
      <c r="H33" s="84"/>
    </row>
    <row r="34" spans="1:8" ht="25.5" customHeight="1">
      <c r="A34" s="98" t="s">
        <v>191</v>
      </c>
      <c r="B34" s="697" t="s">
        <v>512</v>
      </c>
      <c r="C34" s="698"/>
      <c r="D34" s="698"/>
      <c r="E34" s="698"/>
      <c r="F34" s="698"/>
      <c r="G34" s="699"/>
      <c r="H34" s="84"/>
    </row>
    <row r="35" spans="1:8" s="2" customFormat="1" ht="12.75">
      <c r="A35" s="381" t="s">
        <v>385</v>
      </c>
      <c r="B35" s="709" t="s">
        <v>418</v>
      </c>
      <c r="C35" s="379">
        <v>1</v>
      </c>
      <c r="D35" s="379">
        <v>1</v>
      </c>
      <c r="E35" s="383">
        <v>889292</v>
      </c>
      <c r="F35" s="383">
        <v>430198.02</v>
      </c>
      <c r="G35" s="383">
        <v>56954.17</v>
      </c>
      <c r="H35" s="106"/>
    </row>
    <row r="36" spans="1:8" s="2" customFormat="1" ht="12.75" customHeight="1">
      <c r="A36" s="381" t="s">
        <v>473</v>
      </c>
      <c r="B36" s="710"/>
      <c r="C36" s="430">
        <v>0</v>
      </c>
      <c r="D36" s="430">
        <v>0</v>
      </c>
      <c r="E36" s="444">
        <v>0</v>
      </c>
      <c r="F36" s="444">
        <v>0</v>
      </c>
      <c r="G36" s="444">
        <v>0</v>
      </c>
      <c r="H36" s="106"/>
    </row>
    <row r="37" spans="1:8" s="2" customFormat="1" ht="12.75" customHeight="1">
      <c r="A37" s="381" t="s">
        <v>474</v>
      </c>
      <c r="B37" s="710"/>
      <c r="C37" s="430">
        <v>0</v>
      </c>
      <c r="D37" s="430">
        <v>0</v>
      </c>
      <c r="E37" s="444">
        <v>0</v>
      </c>
      <c r="F37" s="444">
        <v>0</v>
      </c>
      <c r="G37" s="444">
        <v>0</v>
      </c>
      <c r="H37" s="106"/>
    </row>
    <row r="38" spans="1:8" s="2" customFormat="1" ht="12.75" customHeight="1">
      <c r="A38" s="381" t="s">
        <v>475</v>
      </c>
      <c r="B38" s="710"/>
      <c r="C38" s="430">
        <v>1</v>
      </c>
      <c r="D38" s="430">
        <v>1</v>
      </c>
      <c r="E38" s="431">
        <v>889292</v>
      </c>
      <c r="F38" s="431">
        <v>430198.02</v>
      </c>
      <c r="G38" s="431">
        <v>56954.17</v>
      </c>
      <c r="H38" s="106"/>
    </row>
    <row r="39" spans="1:8" s="2" customFormat="1" ht="12.75" customHeight="1">
      <c r="A39" s="381" t="s">
        <v>476</v>
      </c>
      <c r="B39" s="710"/>
      <c r="C39" s="430">
        <v>0</v>
      </c>
      <c r="D39" s="430">
        <v>0</v>
      </c>
      <c r="E39" s="444">
        <v>0</v>
      </c>
      <c r="F39" s="444">
        <v>0</v>
      </c>
      <c r="G39" s="444">
        <v>0</v>
      </c>
      <c r="H39" s="106"/>
    </row>
    <row r="40" spans="1:8" s="2" customFormat="1" ht="12.75" customHeight="1">
      <c r="A40" s="381" t="s">
        <v>477</v>
      </c>
      <c r="B40" s="710"/>
      <c r="C40" s="430">
        <v>0</v>
      </c>
      <c r="D40" s="430">
        <v>0</v>
      </c>
      <c r="E40" s="444">
        <v>0</v>
      </c>
      <c r="F40" s="444">
        <v>0</v>
      </c>
      <c r="G40" s="444">
        <v>0</v>
      </c>
      <c r="H40" s="106"/>
    </row>
    <row r="41" spans="1:8" s="2" customFormat="1" ht="12.75" customHeight="1">
      <c r="A41" s="381" t="s">
        <v>478</v>
      </c>
      <c r="B41" s="711"/>
      <c r="C41" s="381">
        <v>0</v>
      </c>
      <c r="D41" s="381">
        <v>0</v>
      </c>
      <c r="E41" s="445">
        <v>0</v>
      </c>
      <c r="F41" s="445">
        <v>0</v>
      </c>
      <c r="G41" s="445">
        <v>0</v>
      </c>
      <c r="H41" s="106"/>
    </row>
    <row r="42" spans="1:7" s="2" customFormat="1" ht="60" customHeight="1">
      <c r="A42" s="98" t="s">
        <v>191</v>
      </c>
      <c r="B42" s="706" t="s">
        <v>479</v>
      </c>
      <c r="C42" s="707"/>
      <c r="D42" s="707"/>
      <c r="E42" s="707"/>
      <c r="F42" s="707"/>
      <c r="G42" s="708"/>
    </row>
    <row r="43" spans="1:8" ht="15" customHeight="1">
      <c r="A43" s="680"/>
      <c r="B43" s="680"/>
      <c r="C43" s="680"/>
      <c r="D43" s="680"/>
      <c r="E43" s="680"/>
      <c r="F43" s="680"/>
      <c r="G43" s="680"/>
      <c r="H43" s="84"/>
    </row>
    <row r="45" spans="1:9" s="2" customFormat="1" ht="32.25" customHeight="1">
      <c r="A45" s="596" t="s">
        <v>359</v>
      </c>
      <c r="B45" s="596"/>
      <c r="C45" s="596"/>
      <c r="D45" s="596"/>
      <c r="E45" s="596"/>
      <c r="F45" s="596"/>
      <c r="G45" s="596"/>
      <c r="H45" s="596"/>
      <c r="I45" s="596"/>
    </row>
    <row r="46" spans="1:9" s="2" customFormat="1" ht="15">
      <c r="A46" s="109"/>
      <c r="B46" s="109"/>
      <c r="C46" s="109"/>
      <c r="D46" s="109"/>
      <c r="E46" s="109"/>
      <c r="F46" s="109"/>
      <c r="G46" s="109"/>
      <c r="H46" s="109"/>
      <c r="I46" s="109"/>
    </row>
    <row r="47" spans="1:9" s="93" customFormat="1" ht="54.75" customHeight="1">
      <c r="A47" s="681" t="s">
        <v>134</v>
      </c>
      <c r="B47" s="682"/>
      <c r="C47" s="682"/>
      <c r="D47" s="682"/>
      <c r="E47" s="682"/>
      <c r="F47" s="682"/>
      <c r="G47" s="682"/>
      <c r="H47" s="682"/>
      <c r="I47" s="682"/>
    </row>
    <row r="48" spans="1:9" s="93" customFormat="1" ht="171.75" customHeight="1">
      <c r="A48" s="696" t="s">
        <v>1</v>
      </c>
      <c r="B48" s="694"/>
      <c r="C48" s="694"/>
      <c r="D48" s="694"/>
      <c r="E48" s="694"/>
      <c r="F48" s="694"/>
      <c r="G48" s="694"/>
      <c r="H48" s="694"/>
      <c r="I48" s="694"/>
    </row>
    <row r="49" spans="1:9" s="93" customFormat="1" ht="12.75">
      <c r="A49" s="694" t="s">
        <v>251</v>
      </c>
      <c r="B49" s="694"/>
      <c r="C49" s="694"/>
      <c r="D49" s="694"/>
      <c r="E49" s="694"/>
      <c r="F49" s="694"/>
      <c r="G49" s="694"/>
      <c r="H49" s="694"/>
      <c r="I49" s="694"/>
    </row>
    <row r="50" spans="1:9" s="93" customFormat="1" ht="27" customHeight="1">
      <c r="A50" s="694" t="s">
        <v>2</v>
      </c>
      <c r="B50" s="694"/>
      <c r="C50" s="694"/>
      <c r="D50" s="694"/>
      <c r="E50" s="694"/>
      <c r="F50" s="694"/>
      <c r="G50" s="694"/>
      <c r="H50" s="694"/>
      <c r="I50" s="694"/>
    </row>
    <row r="51" spans="1:6" s="93" customFormat="1" ht="12.75">
      <c r="A51" s="186"/>
      <c r="B51" s="186"/>
      <c r="C51" s="186"/>
      <c r="D51" s="187"/>
      <c r="E51" s="187"/>
      <c r="F51" s="187"/>
    </row>
    <row r="52" spans="1:9" ht="24.75" customHeight="1">
      <c r="A52" s="585" t="s">
        <v>153</v>
      </c>
      <c r="B52" s="585" t="s">
        <v>135</v>
      </c>
      <c r="C52" s="585"/>
      <c r="D52" s="585" t="s">
        <v>136</v>
      </c>
      <c r="E52" s="585"/>
      <c r="F52" s="585" t="s">
        <v>137</v>
      </c>
      <c r="G52" s="585"/>
      <c r="H52" s="585"/>
      <c r="I52" s="585"/>
    </row>
    <row r="53" spans="1:9" ht="27" customHeight="1">
      <c r="A53" s="585"/>
      <c r="B53" s="585"/>
      <c r="C53" s="585"/>
      <c r="D53" s="585"/>
      <c r="E53" s="585"/>
      <c r="F53" s="585" t="s">
        <v>154</v>
      </c>
      <c r="G53" s="585" t="s">
        <v>155</v>
      </c>
      <c r="H53" s="585"/>
      <c r="I53" s="585"/>
    </row>
    <row r="54" spans="1:9" ht="33.75" customHeight="1">
      <c r="A54" s="585"/>
      <c r="B54" s="585" t="s">
        <v>151</v>
      </c>
      <c r="C54" s="585" t="s">
        <v>152</v>
      </c>
      <c r="D54" s="585" t="s">
        <v>151</v>
      </c>
      <c r="E54" s="585" t="s">
        <v>152</v>
      </c>
      <c r="F54" s="585"/>
      <c r="G54" s="95" t="s">
        <v>116</v>
      </c>
      <c r="H54" s="95" t="s">
        <v>156</v>
      </c>
      <c r="I54" s="95" t="s">
        <v>157</v>
      </c>
    </row>
    <row r="55" spans="1:9" ht="35.25" customHeight="1">
      <c r="A55" s="585"/>
      <c r="B55" s="585"/>
      <c r="C55" s="585"/>
      <c r="D55" s="585"/>
      <c r="E55" s="585"/>
      <c r="F55" s="585"/>
      <c r="G55" s="95" t="s">
        <v>158</v>
      </c>
      <c r="H55" s="95" t="s">
        <v>158</v>
      </c>
      <c r="I55" s="95" t="s">
        <v>158</v>
      </c>
    </row>
    <row r="56" spans="1:9" ht="14.25" customHeight="1">
      <c r="A56" s="160">
        <v>1</v>
      </c>
      <c r="B56" s="188">
        <v>2</v>
      </c>
      <c r="C56" s="188">
        <v>3</v>
      </c>
      <c r="D56" s="188">
        <v>4</v>
      </c>
      <c r="E56" s="188">
        <v>5</v>
      </c>
      <c r="F56" s="188" t="s">
        <v>111</v>
      </c>
      <c r="G56" s="188">
        <v>7</v>
      </c>
      <c r="H56" s="188">
        <v>8</v>
      </c>
      <c r="I56" s="188">
        <v>9</v>
      </c>
    </row>
    <row r="57" spans="1:9" ht="14.25" customHeight="1">
      <c r="A57" s="692" t="s">
        <v>138</v>
      </c>
      <c r="B57" s="692"/>
      <c r="C57" s="692"/>
      <c r="D57" s="692"/>
      <c r="E57" s="692"/>
      <c r="F57" s="692"/>
      <c r="G57" s="692"/>
      <c r="H57" s="692"/>
      <c r="I57" s="692"/>
    </row>
    <row r="58" spans="1:9" ht="12.75">
      <c r="A58" s="315" t="s">
        <v>382</v>
      </c>
      <c r="B58" s="387">
        <v>0</v>
      </c>
      <c r="C58" s="387">
        <v>0</v>
      </c>
      <c r="D58" s="387">
        <v>0</v>
      </c>
      <c r="E58" s="387">
        <v>0</v>
      </c>
      <c r="F58" s="387">
        <v>0</v>
      </c>
      <c r="G58" s="387">
        <v>0</v>
      </c>
      <c r="H58" s="387">
        <v>0</v>
      </c>
      <c r="I58" s="387">
        <v>0</v>
      </c>
    </row>
    <row r="59" spans="1:9" ht="12.75">
      <c r="A59" s="315" t="s">
        <v>379</v>
      </c>
      <c r="B59" s="380">
        <v>0</v>
      </c>
      <c r="C59" s="380">
        <v>0</v>
      </c>
      <c r="D59" s="380">
        <v>0</v>
      </c>
      <c r="E59" s="380">
        <v>0</v>
      </c>
      <c r="F59" s="380">
        <v>0</v>
      </c>
      <c r="G59" s="380">
        <v>0</v>
      </c>
      <c r="H59" s="380">
        <v>0</v>
      </c>
      <c r="I59" s="380">
        <v>0</v>
      </c>
    </row>
    <row r="60" spans="1:9" ht="12.75">
      <c r="A60" s="315" t="s">
        <v>380</v>
      </c>
      <c r="B60" s="380">
        <v>0</v>
      </c>
      <c r="C60" s="380">
        <v>0</v>
      </c>
      <c r="D60" s="380">
        <v>0</v>
      </c>
      <c r="E60" s="380">
        <v>0</v>
      </c>
      <c r="F60" s="380">
        <v>0</v>
      </c>
      <c r="G60" s="380">
        <v>0</v>
      </c>
      <c r="H60" s="380">
        <v>0</v>
      </c>
      <c r="I60" s="380">
        <v>0</v>
      </c>
    </row>
    <row r="61" spans="1:9" ht="12.75">
      <c r="A61" s="315" t="s">
        <v>381</v>
      </c>
      <c r="B61" s="380">
        <v>0</v>
      </c>
      <c r="C61" s="380">
        <v>0</v>
      </c>
      <c r="D61" s="380">
        <v>0</v>
      </c>
      <c r="E61" s="380">
        <v>0</v>
      </c>
      <c r="F61" s="380">
        <v>0</v>
      </c>
      <c r="G61" s="380">
        <v>0</v>
      </c>
      <c r="H61" s="380">
        <v>0</v>
      </c>
      <c r="I61" s="380">
        <v>0</v>
      </c>
    </row>
    <row r="62" spans="1:9" ht="12.75">
      <c r="A62" s="98" t="s">
        <v>191</v>
      </c>
      <c r="B62" s="638" t="s">
        <v>377</v>
      </c>
      <c r="C62" s="687"/>
      <c r="D62" s="687"/>
      <c r="E62" s="687"/>
      <c r="F62" s="687"/>
      <c r="G62" s="687"/>
      <c r="H62" s="687"/>
      <c r="I62" s="688"/>
    </row>
    <row r="63" spans="1:9" ht="12.75">
      <c r="A63" s="315" t="s">
        <v>383</v>
      </c>
      <c r="B63" s="388">
        <v>1</v>
      </c>
      <c r="C63" s="388">
        <v>1</v>
      </c>
      <c r="D63" s="383">
        <v>790078.2</v>
      </c>
      <c r="E63" s="383">
        <v>784626.72</v>
      </c>
      <c r="F63" s="383">
        <v>4708</v>
      </c>
      <c r="G63" s="383">
        <v>4708</v>
      </c>
      <c r="H63" s="388">
        <v>0</v>
      </c>
      <c r="I63" s="388">
        <v>0</v>
      </c>
    </row>
    <row r="64" spans="1:9" ht="12.75">
      <c r="A64" s="315" t="s">
        <v>416</v>
      </c>
      <c r="B64" s="380">
        <v>0</v>
      </c>
      <c r="C64" s="380">
        <v>0</v>
      </c>
      <c r="D64" s="380">
        <v>0</v>
      </c>
      <c r="E64" s="380">
        <v>0</v>
      </c>
      <c r="F64" s="380">
        <v>0</v>
      </c>
      <c r="G64" s="380">
        <v>0</v>
      </c>
      <c r="H64" s="380">
        <v>0</v>
      </c>
      <c r="I64" s="380">
        <v>0</v>
      </c>
    </row>
    <row r="65" spans="1:9" ht="12.75">
      <c r="A65" s="315" t="s">
        <v>69</v>
      </c>
      <c r="B65" s="380">
        <v>1</v>
      </c>
      <c r="C65" s="380">
        <v>1</v>
      </c>
      <c r="D65" s="341">
        <v>790078.2</v>
      </c>
      <c r="E65" s="341">
        <v>784626.72</v>
      </c>
      <c r="F65" s="389">
        <v>4708</v>
      </c>
      <c r="G65" s="389">
        <v>4708</v>
      </c>
      <c r="H65" s="380">
        <v>0</v>
      </c>
      <c r="I65" s="380">
        <v>0</v>
      </c>
    </row>
    <row r="66" spans="1:9" ht="12.75">
      <c r="A66" s="315" t="s">
        <v>417</v>
      </c>
      <c r="B66" s="380">
        <v>0</v>
      </c>
      <c r="C66" s="380">
        <v>0</v>
      </c>
      <c r="D66" s="380">
        <v>0</v>
      </c>
      <c r="E66" s="380">
        <v>0</v>
      </c>
      <c r="F66" s="380">
        <v>0</v>
      </c>
      <c r="G66" s="380">
        <v>0</v>
      </c>
      <c r="H66" s="380">
        <v>0</v>
      </c>
      <c r="I66" s="380">
        <v>0</v>
      </c>
    </row>
    <row r="67" spans="1:9" ht="12.75">
      <c r="A67" s="315" t="s">
        <v>71</v>
      </c>
      <c r="B67" s="380">
        <v>0</v>
      </c>
      <c r="C67" s="380">
        <v>0</v>
      </c>
      <c r="D67" s="380">
        <v>0</v>
      </c>
      <c r="E67" s="380">
        <v>0</v>
      </c>
      <c r="F67" s="380">
        <v>0</v>
      </c>
      <c r="G67" s="380">
        <v>0</v>
      </c>
      <c r="H67" s="380">
        <v>0</v>
      </c>
      <c r="I67" s="380">
        <v>0</v>
      </c>
    </row>
    <row r="68" spans="1:9" ht="12.75" customHeight="1">
      <c r="A68" s="98" t="s">
        <v>191</v>
      </c>
      <c r="B68" s="697" t="s">
        <v>513</v>
      </c>
      <c r="C68" s="698"/>
      <c r="D68" s="698"/>
      <c r="E68" s="698"/>
      <c r="F68" s="698"/>
      <c r="G68" s="698"/>
      <c r="H68" s="698"/>
      <c r="I68" s="699"/>
    </row>
    <row r="69" spans="1:9" ht="12.75">
      <c r="A69" s="315" t="s">
        <v>384</v>
      </c>
      <c r="B69" s="379">
        <v>11</v>
      </c>
      <c r="C69" s="379">
        <v>6</v>
      </c>
      <c r="D69" s="383">
        <v>5149793.4</v>
      </c>
      <c r="E69" s="383">
        <v>1878019.13</v>
      </c>
      <c r="F69" s="383">
        <v>1279157.75</v>
      </c>
      <c r="G69" s="390">
        <v>0</v>
      </c>
      <c r="H69" s="390">
        <v>0</v>
      </c>
      <c r="I69" s="383">
        <v>1279157.75</v>
      </c>
    </row>
    <row r="70" spans="1:9" ht="12.75">
      <c r="A70" s="315" t="s">
        <v>435</v>
      </c>
      <c r="B70" s="380">
        <v>11</v>
      </c>
      <c r="C70" s="380">
        <v>6</v>
      </c>
      <c r="D70" s="341">
        <v>5149793.4</v>
      </c>
      <c r="E70" s="341">
        <v>1878019.13</v>
      </c>
      <c r="F70" s="341">
        <v>1279157.75</v>
      </c>
      <c r="G70" s="380">
        <v>0</v>
      </c>
      <c r="H70" s="380">
        <v>0</v>
      </c>
      <c r="I70" s="341">
        <v>1279157.75</v>
      </c>
    </row>
    <row r="71" spans="1:9" ht="12.75">
      <c r="A71" s="315" t="s">
        <v>436</v>
      </c>
      <c r="B71" s="380">
        <v>0</v>
      </c>
      <c r="C71" s="380">
        <v>0</v>
      </c>
      <c r="D71" s="380">
        <v>0</v>
      </c>
      <c r="E71" s="380">
        <v>0</v>
      </c>
      <c r="F71" s="380">
        <v>0</v>
      </c>
      <c r="G71" s="380">
        <v>0</v>
      </c>
      <c r="H71" s="380">
        <v>0</v>
      </c>
      <c r="I71" s="380">
        <v>0</v>
      </c>
    </row>
    <row r="72" spans="1:9" ht="12.75">
      <c r="A72" s="98" t="s">
        <v>191</v>
      </c>
      <c r="B72" s="638" t="s">
        <v>377</v>
      </c>
      <c r="C72" s="687"/>
      <c r="D72" s="687"/>
      <c r="E72" s="687"/>
      <c r="F72" s="687"/>
      <c r="G72" s="687"/>
      <c r="H72" s="687"/>
      <c r="I72" s="688"/>
    </row>
    <row r="73" spans="1:9" ht="12.75">
      <c r="A73" s="315" t="s">
        <v>385</v>
      </c>
      <c r="B73" s="380">
        <v>0</v>
      </c>
      <c r="C73" s="380">
        <v>0</v>
      </c>
      <c r="D73" s="380">
        <v>0</v>
      </c>
      <c r="E73" s="380">
        <v>0</v>
      </c>
      <c r="F73" s="380">
        <v>0</v>
      </c>
      <c r="G73" s="380">
        <v>0</v>
      </c>
      <c r="H73" s="380">
        <v>0</v>
      </c>
      <c r="I73" s="380">
        <v>0</v>
      </c>
    </row>
    <row r="74" spans="1:9" s="2" customFormat="1" ht="12.75">
      <c r="A74" s="315" t="s">
        <v>473</v>
      </c>
      <c r="B74" s="432">
        <v>0</v>
      </c>
      <c r="C74" s="432">
        <v>0</v>
      </c>
      <c r="D74" s="432">
        <v>0</v>
      </c>
      <c r="E74" s="432">
        <v>0</v>
      </c>
      <c r="F74" s="432">
        <v>0</v>
      </c>
      <c r="G74" s="432">
        <v>0</v>
      </c>
      <c r="H74" s="432">
        <v>0</v>
      </c>
      <c r="I74" s="432">
        <v>0</v>
      </c>
    </row>
    <row r="75" spans="1:9" s="2" customFormat="1" ht="12.75">
      <c r="A75" s="315" t="s">
        <v>474</v>
      </c>
      <c r="B75" s="432">
        <v>0</v>
      </c>
      <c r="C75" s="432">
        <v>0</v>
      </c>
      <c r="D75" s="432">
        <v>0</v>
      </c>
      <c r="E75" s="432">
        <v>0</v>
      </c>
      <c r="F75" s="432">
        <v>0</v>
      </c>
      <c r="G75" s="432">
        <v>0</v>
      </c>
      <c r="H75" s="432">
        <v>0</v>
      </c>
      <c r="I75" s="432">
        <v>0</v>
      </c>
    </row>
    <row r="76" spans="1:9" s="2" customFormat="1" ht="12.75">
      <c r="A76" s="315" t="s">
        <v>475</v>
      </c>
      <c r="B76" s="432">
        <v>0</v>
      </c>
      <c r="C76" s="432">
        <v>0</v>
      </c>
      <c r="D76" s="432">
        <v>0</v>
      </c>
      <c r="E76" s="432">
        <v>0</v>
      </c>
      <c r="F76" s="432">
        <v>0</v>
      </c>
      <c r="G76" s="432">
        <v>0</v>
      </c>
      <c r="H76" s="432">
        <v>0</v>
      </c>
      <c r="I76" s="432">
        <v>0</v>
      </c>
    </row>
    <row r="77" spans="1:9" s="2" customFormat="1" ht="12.75">
      <c r="A77" s="315" t="s">
        <v>476</v>
      </c>
      <c r="B77" s="432">
        <v>0</v>
      </c>
      <c r="C77" s="432">
        <v>0</v>
      </c>
      <c r="D77" s="432">
        <v>0</v>
      </c>
      <c r="E77" s="432">
        <v>0</v>
      </c>
      <c r="F77" s="432">
        <v>0</v>
      </c>
      <c r="G77" s="432">
        <v>0</v>
      </c>
      <c r="H77" s="432">
        <v>0</v>
      </c>
      <c r="I77" s="432">
        <v>0</v>
      </c>
    </row>
    <row r="78" spans="1:9" s="2" customFormat="1" ht="12.75">
      <c r="A78" s="315" t="s">
        <v>477</v>
      </c>
      <c r="B78" s="432">
        <v>0</v>
      </c>
      <c r="C78" s="432">
        <v>0</v>
      </c>
      <c r="D78" s="432">
        <v>0</v>
      </c>
      <c r="E78" s="432">
        <v>0</v>
      </c>
      <c r="F78" s="432">
        <v>0</v>
      </c>
      <c r="G78" s="432">
        <v>0</v>
      </c>
      <c r="H78" s="432">
        <v>0</v>
      </c>
      <c r="I78" s="432">
        <v>0</v>
      </c>
    </row>
    <row r="79" spans="1:9" s="2" customFormat="1" ht="12.75">
      <c r="A79" s="315" t="s">
        <v>478</v>
      </c>
      <c r="B79" s="432">
        <v>0</v>
      </c>
      <c r="C79" s="432">
        <v>0</v>
      </c>
      <c r="D79" s="432">
        <v>0</v>
      </c>
      <c r="E79" s="432">
        <v>0</v>
      </c>
      <c r="F79" s="432">
        <v>0</v>
      </c>
      <c r="G79" s="432">
        <v>0</v>
      </c>
      <c r="H79" s="432">
        <v>0</v>
      </c>
      <c r="I79" s="432">
        <v>0</v>
      </c>
    </row>
    <row r="80" spans="1:9" ht="12.75">
      <c r="A80" s="98" t="s">
        <v>191</v>
      </c>
      <c r="B80" s="638" t="s">
        <v>377</v>
      </c>
      <c r="C80" s="687"/>
      <c r="D80" s="687"/>
      <c r="E80" s="687"/>
      <c r="F80" s="687"/>
      <c r="G80" s="687"/>
      <c r="H80" s="687"/>
      <c r="I80" s="688"/>
    </row>
    <row r="81" spans="1:9" ht="12.75">
      <c r="A81" s="693" t="s">
        <v>139</v>
      </c>
      <c r="B81" s="693"/>
      <c r="C81" s="693"/>
      <c r="D81" s="693"/>
      <c r="E81" s="693"/>
      <c r="F81" s="693"/>
      <c r="G81" s="693"/>
      <c r="H81" s="693"/>
      <c r="I81" s="693"/>
    </row>
    <row r="82" spans="1:9" s="2" customFormat="1" ht="12.75">
      <c r="A82" s="315" t="s">
        <v>382</v>
      </c>
      <c r="B82" s="379">
        <v>91</v>
      </c>
      <c r="C82" s="379">
        <v>70</v>
      </c>
      <c r="D82" s="383">
        <v>440932893.64</v>
      </c>
      <c r="E82" s="383">
        <v>362436407.35</v>
      </c>
      <c r="F82" s="383">
        <v>177906734.13</v>
      </c>
      <c r="G82" s="383">
        <v>175395212.84</v>
      </c>
      <c r="H82" s="383">
        <v>1733846.25</v>
      </c>
      <c r="I82" s="383">
        <v>777675.04</v>
      </c>
    </row>
    <row r="83" spans="1:9" s="2" customFormat="1" ht="12.75">
      <c r="A83" s="315" t="s">
        <v>379</v>
      </c>
      <c r="B83" s="385">
        <v>28</v>
      </c>
      <c r="C83" s="385">
        <v>22</v>
      </c>
      <c r="D83" s="386">
        <v>319879164.1</v>
      </c>
      <c r="E83" s="386">
        <v>301635050.29</v>
      </c>
      <c r="F83" s="386">
        <v>136595312.52</v>
      </c>
      <c r="G83" s="386">
        <v>134083791.23</v>
      </c>
      <c r="H83" s="386">
        <v>1733846.25</v>
      </c>
      <c r="I83" s="386">
        <v>777675.04</v>
      </c>
    </row>
    <row r="84" spans="1:9" s="2" customFormat="1" ht="12.75">
      <c r="A84" s="315" t="s">
        <v>380</v>
      </c>
      <c r="B84" s="385">
        <v>63</v>
      </c>
      <c r="C84" s="385">
        <v>48</v>
      </c>
      <c r="D84" s="386">
        <v>121053729.54</v>
      </c>
      <c r="E84" s="386">
        <v>60801357.06</v>
      </c>
      <c r="F84" s="386">
        <v>41311421.61</v>
      </c>
      <c r="G84" s="386">
        <v>41311421.61</v>
      </c>
      <c r="H84" s="385">
        <v>0</v>
      </c>
      <c r="I84" s="385">
        <v>0</v>
      </c>
    </row>
    <row r="85" spans="1:9" s="2" customFormat="1" ht="12.75">
      <c r="A85" s="315" t="s">
        <v>381</v>
      </c>
      <c r="B85" s="385">
        <v>0</v>
      </c>
      <c r="C85" s="385">
        <v>0</v>
      </c>
      <c r="D85" s="385">
        <v>0</v>
      </c>
      <c r="E85" s="385">
        <v>0</v>
      </c>
      <c r="F85" s="385">
        <v>0</v>
      </c>
      <c r="G85" s="385">
        <v>0</v>
      </c>
      <c r="H85" s="385">
        <v>0</v>
      </c>
      <c r="I85" s="385">
        <v>0</v>
      </c>
    </row>
    <row r="86" spans="1:9" ht="12.75">
      <c r="A86" s="98" t="s">
        <v>191</v>
      </c>
      <c r="B86" s="638" t="s">
        <v>377</v>
      </c>
      <c r="C86" s="687"/>
      <c r="D86" s="687"/>
      <c r="E86" s="687"/>
      <c r="F86" s="687"/>
      <c r="G86" s="687"/>
      <c r="H86" s="687"/>
      <c r="I86" s="688"/>
    </row>
    <row r="87" spans="1:9" ht="12.75">
      <c r="A87" s="315" t="s">
        <v>383</v>
      </c>
      <c r="B87" s="379">
        <v>8</v>
      </c>
      <c r="C87" s="379">
        <v>4</v>
      </c>
      <c r="D87" s="383">
        <v>15621465.01</v>
      </c>
      <c r="E87" s="383">
        <v>1367944.18</v>
      </c>
      <c r="F87" s="383">
        <v>485355.11</v>
      </c>
      <c r="G87" s="383">
        <v>427891.67</v>
      </c>
      <c r="H87" s="383">
        <v>37755.44</v>
      </c>
      <c r="I87" s="383">
        <v>19708</v>
      </c>
    </row>
    <row r="88" spans="1:9" ht="12.75">
      <c r="A88" s="315" t="s">
        <v>416</v>
      </c>
      <c r="B88" s="380">
        <v>0</v>
      </c>
      <c r="C88" s="380">
        <v>0</v>
      </c>
      <c r="D88" s="380">
        <v>0</v>
      </c>
      <c r="E88" s="380">
        <v>0</v>
      </c>
      <c r="F88" s="380">
        <v>0</v>
      </c>
      <c r="G88" s="380">
        <v>0</v>
      </c>
      <c r="H88" s="380">
        <v>0</v>
      </c>
      <c r="I88" s="380">
        <v>0</v>
      </c>
    </row>
    <row r="89" spans="1:9" ht="12.75">
      <c r="A89" s="315" t="s">
        <v>69</v>
      </c>
      <c r="B89" s="380">
        <v>8</v>
      </c>
      <c r="C89" s="380">
        <v>4</v>
      </c>
      <c r="D89" s="341">
        <v>15621465.01</v>
      </c>
      <c r="E89" s="341">
        <v>1367944.18</v>
      </c>
      <c r="F89" s="341">
        <v>485355.11</v>
      </c>
      <c r="G89" s="341">
        <v>427891.67</v>
      </c>
      <c r="H89" s="341">
        <v>37755.44</v>
      </c>
      <c r="I89" s="389">
        <v>19708</v>
      </c>
    </row>
    <row r="90" spans="1:9" ht="12.75">
      <c r="A90" s="315" t="s">
        <v>417</v>
      </c>
      <c r="B90" s="380">
        <v>0</v>
      </c>
      <c r="C90" s="380">
        <v>0</v>
      </c>
      <c r="D90" s="380">
        <v>0</v>
      </c>
      <c r="E90" s="380">
        <v>0</v>
      </c>
      <c r="F90" s="380">
        <v>0</v>
      </c>
      <c r="G90" s="380">
        <v>0</v>
      </c>
      <c r="H90" s="380">
        <v>0</v>
      </c>
      <c r="I90" s="380">
        <v>0</v>
      </c>
    </row>
    <row r="91" spans="1:9" ht="12.75">
      <c r="A91" s="315" t="s">
        <v>71</v>
      </c>
      <c r="B91" s="380">
        <v>0</v>
      </c>
      <c r="C91" s="380">
        <v>0</v>
      </c>
      <c r="D91" s="380">
        <v>0</v>
      </c>
      <c r="E91" s="380">
        <v>0</v>
      </c>
      <c r="F91" s="380">
        <v>0</v>
      </c>
      <c r="G91" s="380">
        <v>0</v>
      </c>
      <c r="H91" s="380">
        <v>0</v>
      </c>
      <c r="I91" s="380">
        <v>0</v>
      </c>
    </row>
    <row r="92" spans="1:9" ht="60" customHeight="1">
      <c r="A92" s="98" t="s">
        <v>191</v>
      </c>
      <c r="B92" s="700" t="s">
        <v>515</v>
      </c>
      <c r="C92" s="701"/>
      <c r="D92" s="701"/>
      <c r="E92" s="701"/>
      <c r="F92" s="701"/>
      <c r="G92" s="701"/>
      <c r="H92" s="701"/>
      <c r="I92" s="702"/>
    </row>
    <row r="93" spans="1:9" ht="12.75">
      <c r="A93" s="315" t="s">
        <v>384</v>
      </c>
      <c r="B93" s="379">
        <v>193</v>
      </c>
      <c r="C93" s="379">
        <v>115</v>
      </c>
      <c r="D93" s="383">
        <v>156999567.13</v>
      </c>
      <c r="E93" s="383">
        <v>46087046.98</v>
      </c>
      <c r="F93" s="383">
        <v>21178741.37</v>
      </c>
      <c r="G93" s="383">
        <v>15116662.45</v>
      </c>
      <c r="H93" s="383">
        <v>4328684.64</v>
      </c>
      <c r="I93" s="383">
        <v>1733394.28</v>
      </c>
    </row>
    <row r="94" spans="1:9" ht="12.75">
      <c r="A94" s="315" t="s">
        <v>435</v>
      </c>
      <c r="B94" s="380">
        <v>192</v>
      </c>
      <c r="C94" s="380">
        <v>114</v>
      </c>
      <c r="D94" s="389">
        <v>151828272.13</v>
      </c>
      <c r="E94" s="389">
        <v>41321921.9</v>
      </c>
      <c r="F94" s="389">
        <v>20777398.99</v>
      </c>
      <c r="G94" s="389">
        <v>14754385.17</v>
      </c>
      <c r="H94" s="389">
        <v>4309619.54</v>
      </c>
      <c r="I94" s="389">
        <v>1713394.28</v>
      </c>
    </row>
    <row r="95" spans="1:9" ht="12.75">
      <c r="A95" s="315" t="s">
        <v>436</v>
      </c>
      <c r="B95" s="380">
        <v>1</v>
      </c>
      <c r="C95" s="380">
        <v>1</v>
      </c>
      <c r="D95" s="389">
        <v>5171295</v>
      </c>
      <c r="E95" s="389">
        <v>4765125.08</v>
      </c>
      <c r="F95" s="389">
        <v>401342.38</v>
      </c>
      <c r="G95" s="389">
        <v>362277.28</v>
      </c>
      <c r="H95" s="389">
        <v>19065.1</v>
      </c>
      <c r="I95" s="389">
        <v>20000</v>
      </c>
    </row>
    <row r="96" spans="1:9" ht="12.75">
      <c r="A96" s="98" t="s">
        <v>191</v>
      </c>
      <c r="B96" s="638" t="s">
        <v>514</v>
      </c>
      <c r="C96" s="687"/>
      <c r="D96" s="687"/>
      <c r="E96" s="687"/>
      <c r="F96" s="687"/>
      <c r="G96" s="687"/>
      <c r="H96" s="687"/>
      <c r="I96" s="688"/>
    </row>
    <row r="97" spans="1:9" ht="12.75">
      <c r="A97" s="315" t="s">
        <v>385</v>
      </c>
      <c r="B97" s="380">
        <v>0</v>
      </c>
      <c r="C97" s="380">
        <v>0</v>
      </c>
      <c r="D97" s="380">
        <v>0</v>
      </c>
      <c r="E97" s="380">
        <v>0</v>
      </c>
      <c r="F97" s="380">
        <v>0</v>
      </c>
      <c r="G97" s="380">
        <v>0</v>
      </c>
      <c r="H97" s="380">
        <v>0</v>
      </c>
      <c r="I97" s="380">
        <v>0</v>
      </c>
    </row>
    <row r="98" spans="1:9" s="2" customFormat="1" ht="12.75">
      <c r="A98" s="315" t="s">
        <v>473</v>
      </c>
      <c r="B98" s="432">
        <v>0</v>
      </c>
      <c r="C98" s="432">
        <v>0</v>
      </c>
      <c r="D98" s="432">
        <v>0</v>
      </c>
      <c r="E98" s="432">
        <v>0</v>
      </c>
      <c r="F98" s="432">
        <v>0</v>
      </c>
      <c r="G98" s="432">
        <v>0</v>
      </c>
      <c r="H98" s="432">
        <v>0</v>
      </c>
      <c r="I98" s="432">
        <v>0</v>
      </c>
    </row>
    <row r="99" spans="1:9" s="2" customFormat="1" ht="12.75">
      <c r="A99" s="315" t="s">
        <v>474</v>
      </c>
      <c r="B99" s="432">
        <v>0</v>
      </c>
      <c r="C99" s="432">
        <v>0</v>
      </c>
      <c r="D99" s="432">
        <v>0</v>
      </c>
      <c r="E99" s="432">
        <v>0</v>
      </c>
      <c r="F99" s="432">
        <v>0</v>
      </c>
      <c r="G99" s="432">
        <v>0</v>
      </c>
      <c r="H99" s="432">
        <v>0</v>
      </c>
      <c r="I99" s="432">
        <v>0</v>
      </c>
    </row>
    <row r="100" spans="1:9" s="2" customFormat="1" ht="12.75">
      <c r="A100" s="315" t="s">
        <v>475</v>
      </c>
      <c r="B100" s="432">
        <v>0</v>
      </c>
      <c r="C100" s="432">
        <v>0</v>
      </c>
      <c r="D100" s="432">
        <v>0</v>
      </c>
      <c r="E100" s="432">
        <v>0</v>
      </c>
      <c r="F100" s="432">
        <v>0</v>
      </c>
      <c r="G100" s="432">
        <v>0</v>
      </c>
      <c r="H100" s="432">
        <v>0</v>
      </c>
      <c r="I100" s="432">
        <v>0</v>
      </c>
    </row>
    <row r="101" spans="1:9" s="2" customFormat="1" ht="12.75">
      <c r="A101" s="315" t="s">
        <v>476</v>
      </c>
      <c r="B101" s="432">
        <v>0</v>
      </c>
      <c r="C101" s="432">
        <v>0</v>
      </c>
      <c r="D101" s="432">
        <v>0</v>
      </c>
      <c r="E101" s="432">
        <v>0</v>
      </c>
      <c r="F101" s="432">
        <v>0</v>
      </c>
      <c r="G101" s="432">
        <v>0</v>
      </c>
      <c r="H101" s="432">
        <v>0</v>
      </c>
      <c r="I101" s="432">
        <v>0</v>
      </c>
    </row>
    <row r="102" spans="1:9" s="2" customFormat="1" ht="12.75">
      <c r="A102" s="315" t="s">
        <v>477</v>
      </c>
      <c r="B102" s="432">
        <v>0</v>
      </c>
      <c r="C102" s="432">
        <v>0</v>
      </c>
      <c r="D102" s="432">
        <v>0</v>
      </c>
      <c r="E102" s="432">
        <v>0</v>
      </c>
      <c r="F102" s="432">
        <v>0</v>
      </c>
      <c r="G102" s="432">
        <v>0</v>
      </c>
      <c r="H102" s="432">
        <v>0</v>
      </c>
      <c r="I102" s="432">
        <v>0</v>
      </c>
    </row>
    <row r="103" spans="1:9" s="2" customFormat="1" ht="12.75">
      <c r="A103" s="315" t="s">
        <v>478</v>
      </c>
      <c r="B103" s="432">
        <v>0</v>
      </c>
      <c r="C103" s="432">
        <v>0</v>
      </c>
      <c r="D103" s="432">
        <v>0</v>
      </c>
      <c r="E103" s="432">
        <v>0</v>
      </c>
      <c r="F103" s="432">
        <v>0</v>
      </c>
      <c r="G103" s="432">
        <v>0</v>
      </c>
      <c r="H103" s="432">
        <v>0</v>
      </c>
      <c r="I103" s="432">
        <v>0</v>
      </c>
    </row>
    <row r="104" spans="1:9" ht="12.75">
      <c r="A104" s="98" t="s">
        <v>191</v>
      </c>
      <c r="B104" s="638" t="s">
        <v>377</v>
      </c>
      <c r="C104" s="687"/>
      <c r="D104" s="687"/>
      <c r="E104" s="687"/>
      <c r="F104" s="687"/>
      <c r="G104" s="687"/>
      <c r="H104" s="687"/>
      <c r="I104" s="688"/>
    </row>
    <row r="105" spans="1:9" ht="12.75">
      <c r="A105" s="695"/>
      <c r="B105" s="695"/>
      <c r="C105" s="695"/>
      <c r="D105" s="695"/>
      <c r="E105" s="695"/>
      <c r="F105" s="695"/>
      <c r="G105" s="695"/>
      <c r="H105" s="695"/>
      <c r="I105" s="695"/>
    </row>
    <row r="106" spans="1:2" ht="12.75">
      <c r="A106" s="683" t="s">
        <v>186</v>
      </c>
      <c r="B106" s="683"/>
    </row>
    <row r="107" spans="1:2" ht="12.75">
      <c r="A107" s="683" t="s">
        <v>187</v>
      </c>
      <c r="B107" s="683"/>
    </row>
  </sheetData>
  <sheetProtection/>
  <mergeCells count="55">
    <mergeCell ref="B30:G30"/>
    <mergeCell ref="B34:G34"/>
    <mergeCell ref="B68:I68"/>
    <mergeCell ref="B62:I62"/>
    <mergeCell ref="B92:I92"/>
    <mergeCell ref="B31:B33"/>
    <mergeCell ref="B72:I72"/>
    <mergeCell ref="B42:G42"/>
    <mergeCell ref="B35:B41"/>
    <mergeCell ref="A14:I14"/>
    <mergeCell ref="A50:I50"/>
    <mergeCell ref="B104:I104"/>
    <mergeCell ref="A105:I105"/>
    <mergeCell ref="A48:I48"/>
    <mergeCell ref="A49:I49"/>
    <mergeCell ref="F53:F55"/>
    <mergeCell ref="G53:I53"/>
    <mergeCell ref="B54:B55"/>
    <mergeCell ref="C54:C55"/>
    <mergeCell ref="A107:B107"/>
    <mergeCell ref="D54:D55"/>
    <mergeCell ref="E54:E55"/>
    <mergeCell ref="A57:I57"/>
    <mergeCell ref="A81:I81"/>
    <mergeCell ref="A52:A55"/>
    <mergeCell ref="B52:C53"/>
    <mergeCell ref="D52:E53"/>
    <mergeCell ref="F52:I52"/>
    <mergeCell ref="B96:I96"/>
    <mergeCell ref="F17:F18"/>
    <mergeCell ref="A43:G43"/>
    <mergeCell ref="A45:I45"/>
    <mergeCell ref="A47:I47"/>
    <mergeCell ref="A106:B106"/>
    <mergeCell ref="B20:B22"/>
    <mergeCell ref="B24:G24"/>
    <mergeCell ref="B86:I86"/>
    <mergeCell ref="B25:B29"/>
    <mergeCell ref="B80:I80"/>
    <mergeCell ref="A12:I12"/>
    <mergeCell ref="A13:I13"/>
    <mergeCell ref="A16:A18"/>
    <mergeCell ref="B16:B18"/>
    <mergeCell ref="C16:D16"/>
    <mergeCell ref="E16:F16"/>
    <mergeCell ref="G16:G18"/>
    <mergeCell ref="C17:C18"/>
    <mergeCell ref="D17:D18"/>
    <mergeCell ref="E17:E18"/>
    <mergeCell ref="A1:I1"/>
    <mergeCell ref="B3:I3"/>
    <mergeCell ref="B5:I5"/>
    <mergeCell ref="A7:I7"/>
    <mergeCell ref="A8:I8"/>
    <mergeCell ref="A10:I10"/>
  </mergeCells>
  <printOptions/>
  <pageMargins left="0.75" right="0.75" top="1" bottom="1" header="0.5" footer="0.5"/>
  <pageSetup fitToHeight="2" horizontalDpi="600" verticalDpi="600" orientation="landscape" paperSize="9" scale="65" r:id="rId1"/>
  <rowBreaks count="1" manualBreakCount="1">
    <brk id="42" max="255" man="1"/>
  </rowBreaks>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F53"/>
  <sheetViews>
    <sheetView view="pageBreakPreview" zoomScaleSheetLayoutView="100" zoomScalePageLayoutView="0" workbookViewId="0" topLeftCell="A1">
      <selection activeCell="E20" sqref="E20"/>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197" t="s">
        <v>360</v>
      </c>
      <c r="B1" s="197"/>
      <c r="C1" s="197"/>
    </row>
    <row r="2" spans="1:3" ht="12.75">
      <c r="A2" s="197"/>
      <c r="B2" s="197"/>
      <c r="C2" s="197"/>
    </row>
    <row r="3" spans="1:6" ht="14.25">
      <c r="A3" s="725" t="s">
        <v>183</v>
      </c>
      <c r="B3" s="725"/>
      <c r="C3" s="726" t="s">
        <v>374</v>
      </c>
      <c r="D3" s="726"/>
      <c r="E3" s="726"/>
      <c r="F3" s="726"/>
    </row>
    <row r="4" spans="1:6" ht="14.25">
      <c r="A4" s="112"/>
      <c r="B4" s="2"/>
      <c r="C4" s="2"/>
      <c r="D4" s="2"/>
      <c r="E4" s="2"/>
      <c r="F4" s="2"/>
    </row>
    <row r="5" spans="1:6" ht="14.25">
      <c r="A5" s="725" t="s">
        <v>184</v>
      </c>
      <c r="B5" s="725"/>
      <c r="C5" s="600" t="s">
        <v>376</v>
      </c>
      <c r="D5" s="601"/>
      <c r="E5" s="601"/>
      <c r="F5" s="601"/>
    </row>
    <row r="6" spans="1:6" ht="14.25">
      <c r="A6" s="178"/>
      <c r="B6" s="198"/>
      <c r="C6" s="198"/>
      <c r="D6" s="198"/>
      <c r="E6" s="199"/>
      <c r="F6" s="200"/>
    </row>
    <row r="7" spans="3:6" ht="54.75" customHeight="1" thickBot="1">
      <c r="C7" s="727" t="s">
        <v>296</v>
      </c>
      <c r="D7" s="727"/>
      <c r="E7" s="740" t="s">
        <v>297</v>
      </c>
      <c r="F7" s="741"/>
    </row>
    <row r="8" spans="1:6" ht="13.5" customHeight="1" thickBot="1">
      <c r="A8" s="730" t="s">
        <v>298</v>
      </c>
      <c r="B8" s="731"/>
      <c r="C8" s="736" t="s">
        <v>299</v>
      </c>
      <c r="D8" s="737"/>
      <c r="E8" s="738" t="s">
        <v>300</v>
      </c>
      <c r="F8" s="739"/>
    </row>
    <row r="9" spans="1:6" ht="26.25" thickBot="1">
      <c r="A9" s="732"/>
      <c r="B9" s="733"/>
      <c r="C9" s="201" t="s">
        <v>301</v>
      </c>
      <c r="D9" s="202">
        <v>8656</v>
      </c>
      <c r="E9" s="203"/>
      <c r="F9" s="204"/>
    </row>
    <row r="10" spans="1:6" ht="26.25" customHeight="1" thickBot="1">
      <c r="A10" s="732"/>
      <c r="B10" s="733"/>
      <c r="C10" s="205" t="s">
        <v>302</v>
      </c>
      <c r="D10" s="206">
        <v>1737</v>
      </c>
      <c r="E10" s="207"/>
      <c r="F10" s="208"/>
    </row>
    <row r="11" spans="1:6" ht="33.75" customHeight="1" thickBot="1">
      <c r="A11" s="732"/>
      <c r="B11" s="733"/>
      <c r="C11" s="205" t="s">
        <v>303</v>
      </c>
      <c r="D11" s="202">
        <v>278</v>
      </c>
      <c r="E11" s="209" t="s">
        <v>304</v>
      </c>
      <c r="F11" s="202" t="s">
        <v>179</v>
      </c>
    </row>
    <row r="12" spans="1:6" ht="13.5" thickBot="1">
      <c r="A12" s="732"/>
      <c r="B12" s="733"/>
      <c r="C12" s="210" t="s">
        <v>305</v>
      </c>
      <c r="D12" s="211">
        <v>269</v>
      </c>
      <c r="E12" s="212" t="s">
        <v>306</v>
      </c>
      <c r="F12" s="213" t="s">
        <v>179</v>
      </c>
    </row>
    <row r="13" spans="1:6" ht="12.75">
      <c r="A13" s="732"/>
      <c r="B13" s="733"/>
      <c r="C13" s="214" t="s">
        <v>307</v>
      </c>
      <c r="D13" s="215" t="s">
        <v>308</v>
      </c>
      <c r="E13" s="216" t="s">
        <v>307</v>
      </c>
      <c r="F13" s="217" t="s">
        <v>308</v>
      </c>
    </row>
    <row r="14" spans="1:6" ht="12.75" customHeight="1" thickBot="1">
      <c r="A14" s="732"/>
      <c r="B14" s="733"/>
      <c r="C14" s="218">
        <v>71</v>
      </c>
      <c r="D14" s="219">
        <v>198</v>
      </c>
      <c r="E14" s="220">
        <v>0</v>
      </c>
      <c r="F14" s="221" t="s">
        <v>179</v>
      </c>
    </row>
    <row r="15" spans="1:6" ht="18" customHeight="1" thickBot="1">
      <c r="A15" s="732"/>
      <c r="B15" s="733"/>
      <c r="C15" s="222" t="s">
        <v>309</v>
      </c>
      <c r="D15" s="223">
        <v>8</v>
      </c>
      <c r="E15" s="224" t="s">
        <v>309</v>
      </c>
      <c r="F15" s="202" t="s">
        <v>179</v>
      </c>
    </row>
    <row r="16" spans="1:6" ht="13.5" thickBot="1">
      <c r="A16" s="732"/>
      <c r="B16" s="733"/>
      <c r="C16" s="225" t="s">
        <v>310</v>
      </c>
      <c r="D16" s="202">
        <v>0</v>
      </c>
      <c r="E16" s="224" t="s">
        <v>310</v>
      </c>
      <c r="F16" s="202" t="s">
        <v>179</v>
      </c>
    </row>
    <row r="17" spans="1:6" ht="13.5" thickBot="1">
      <c r="A17" s="732"/>
      <c r="B17" s="733"/>
      <c r="C17" s="225" t="s">
        <v>311</v>
      </c>
      <c r="D17" s="202">
        <v>1</v>
      </c>
      <c r="E17" s="224" t="s">
        <v>311</v>
      </c>
      <c r="F17" s="202" t="s">
        <v>179</v>
      </c>
    </row>
    <row r="18" spans="1:6" ht="51.75" thickBot="1">
      <c r="A18" s="734"/>
      <c r="B18" s="735"/>
      <c r="C18" s="205" t="s">
        <v>312</v>
      </c>
      <c r="D18" s="226">
        <v>19</v>
      </c>
      <c r="E18" s="227" t="s">
        <v>313</v>
      </c>
      <c r="F18" s="206" t="s">
        <v>179</v>
      </c>
    </row>
    <row r="19" spans="1:6" ht="39" customHeight="1" thickBot="1">
      <c r="A19" s="713" t="s">
        <v>314</v>
      </c>
      <c r="B19" s="228"/>
      <c r="C19" s="201" t="s">
        <v>315</v>
      </c>
      <c r="D19" s="229">
        <v>6861</v>
      </c>
      <c r="E19" s="203"/>
      <c r="F19" s="204"/>
    </row>
    <row r="20" spans="1:6" ht="64.5" thickBot="1">
      <c r="A20" s="714"/>
      <c r="B20" s="715" t="s">
        <v>316</v>
      </c>
      <c r="C20" s="201" t="s">
        <v>317</v>
      </c>
      <c r="D20" s="229">
        <v>4396</v>
      </c>
      <c r="E20" s="207"/>
      <c r="F20" s="208"/>
    </row>
    <row r="21" spans="1:6" ht="80.25" customHeight="1" thickBot="1">
      <c r="A21" s="714"/>
      <c r="B21" s="716"/>
      <c r="C21" s="201" t="s">
        <v>318</v>
      </c>
      <c r="D21" s="202">
        <v>670</v>
      </c>
      <c r="E21" s="230" t="s">
        <v>320</v>
      </c>
      <c r="F21" s="223" t="s">
        <v>179</v>
      </c>
    </row>
    <row r="22" spans="1:6" ht="13.5" thickBot="1">
      <c r="A22" s="714"/>
      <c r="B22" s="716"/>
      <c r="C22" s="231" t="s">
        <v>321</v>
      </c>
      <c r="D22" s="232">
        <v>635</v>
      </c>
      <c r="E22" s="216" t="s">
        <v>322</v>
      </c>
      <c r="F22" s="233" t="s">
        <v>179</v>
      </c>
    </row>
    <row r="23" spans="1:6" ht="12.75">
      <c r="A23" s="714"/>
      <c r="B23" s="716"/>
      <c r="C23" s="231" t="s">
        <v>323</v>
      </c>
      <c r="D23" s="234" t="s">
        <v>324</v>
      </c>
      <c r="E23" s="235" t="s">
        <v>323</v>
      </c>
      <c r="F23" s="217" t="s">
        <v>324</v>
      </c>
    </row>
    <row r="24" spans="1:6" ht="13.5" thickBot="1">
      <c r="A24" s="714"/>
      <c r="B24" s="716"/>
      <c r="C24" s="236">
        <v>84</v>
      </c>
      <c r="D24" s="237">
        <v>551</v>
      </c>
      <c r="E24" s="238">
        <v>0</v>
      </c>
      <c r="F24" s="221" t="s">
        <v>179</v>
      </c>
    </row>
    <row r="25" spans="1:6" ht="18.75" customHeight="1" thickBot="1">
      <c r="A25" s="714"/>
      <c r="B25" s="716"/>
      <c r="C25" s="230" t="s">
        <v>325</v>
      </c>
      <c r="D25" s="239">
        <v>32</v>
      </c>
      <c r="E25" s="224" t="s">
        <v>326</v>
      </c>
      <c r="F25" s="202" t="s">
        <v>179</v>
      </c>
    </row>
    <row r="26" spans="1:6" ht="13.5" thickBot="1">
      <c r="A26" s="714"/>
      <c r="B26" s="716"/>
      <c r="C26" s="240" t="s">
        <v>327</v>
      </c>
      <c r="D26" s="239">
        <v>1</v>
      </c>
      <c r="E26" s="224" t="s">
        <v>327</v>
      </c>
      <c r="F26" s="202" t="s">
        <v>179</v>
      </c>
    </row>
    <row r="27" spans="1:6" ht="13.5" thickBot="1">
      <c r="A27" s="714"/>
      <c r="B27" s="716"/>
      <c r="C27" s="240" t="s">
        <v>328</v>
      </c>
      <c r="D27" s="239">
        <v>2</v>
      </c>
      <c r="E27" s="224" t="s">
        <v>328</v>
      </c>
      <c r="F27" s="202" t="s">
        <v>179</v>
      </c>
    </row>
    <row r="28" spans="1:6" ht="64.5" thickBot="1">
      <c r="A28" s="714"/>
      <c r="B28" s="717"/>
      <c r="C28" s="201" t="s">
        <v>329</v>
      </c>
      <c r="D28" s="239">
        <v>46</v>
      </c>
      <c r="E28" s="209" t="s">
        <v>330</v>
      </c>
      <c r="F28" s="202" t="s">
        <v>179</v>
      </c>
    </row>
    <row r="29" spans="1:6" ht="83.25" customHeight="1" thickBot="1">
      <c r="A29" s="714"/>
      <c r="B29" s="718" t="s">
        <v>331</v>
      </c>
      <c r="C29" s="201" t="s">
        <v>332</v>
      </c>
      <c r="D29" s="202">
        <v>261</v>
      </c>
      <c r="E29" s="241"/>
      <c r="F29" s="242"/>
    </row>
    <row r="30" spans="1:6" ht="77.25" thickBot="1">
      <c r="A30" s="714"/>
      <c r="B30" s="719"/>
      <c r="C30" s="243" t="s">
        <v>333</v>
      </c>
      <c r="D30" s="244">
        <v>41</v>
      </c>
      <c r="E30" s="245" t="s">
        <v>334</v>
      </c>
      <c r="F30" s="202" t="s">
        <v>179</v>
      </c>
    </row>
    <row r="31" spans="1:6" ht="13.5" thickBot="1">
      <c r="A31" s="714"/>
      <c r="B31" s="719"/>
      <c r="C31" s="214" t="s">
        <v>335</v>
      </c>
      <c r="D31" s="232">
        <v>32</v>
      </c>
      <c r="E31" s="246" t="s">
        <v>336</v>
      </c>
      <c r="F31" s="213" t="s">
        <v>179</v>
      </c>
    </row>
    <row r="32" spans="1:6" ht="12.75">
      <c r="A32" s="714"/>
      <c r="B32" s="719"/>
      <c r="C32" s="247" t="s">
        <v>337</v>
      </c>
      <c r="D32" s="248" t="s">
        <v>338</v>
      </c>
      <c r="E32" s="249" t="s">
        <v>339</v>
      </c>
      <c r="F32" s="233" t="s">
        <v>340</v>
      </c>
    </row>
    <row r="33" spans="1:6" ht="13.5" thickBot="1">
      <c r="A33" s="714"/>
      <c r="B33" s="719"/>
      <c r="C33" s="250">
        <v>13</v>
      </c>
      <c r="D33" s="251">
        <v>19</v>
      </c>
      <c r="E33" s="220">
        <v>0</v>
      </c>
      <c r="F33" s="221" t="s">
        <v>179</v>
      </c>
    </row>
    <row r="34" spans="1:6" ht="12" customHeight="1" thickBot="1">
      <c r="A34" s="714"/>
      <c r="B34" s="719"/>
      <c r="C34" s="240" t="s">
        <v>341</v>
      </c>
      <c r="D34" s="202">
        <v>4</v>
      </c>
      <c r="E34" s="224" t="s">
        <v>342</v>
      </c>
      <c r="F34" s="202" t="s">
        <v>179</v>
      </c>
    </row>
    <row r="35" spans="1:6" ht="13.5" thickBot="1">
      <c r="A35" s="714"/>
      <c r="B35" s="719"/>
      <c r="C35" s="240" t="s">
        <v>343</v>
      </c>
      <c r="D35" s="202">
        <v>0</v>
      </c>
      <c r="E35" s="224" t="s">
        <v>343</v>
      </c>
      <c r="F35" s="202" t="s">
        <v>179</v>
      </c>
    </row>
    <row r="36" spans="1:6" ht="13.5" thickBot="1">
      <c r="A36" s="714"/>
      <c r="B36" s="719"/>
      <c r="C36" s="240" t="s">
        <v>344</v>
      </c>
      <c r="D36" s="202">
        <v>5</v>
      </c>
      <c r="E36" s="224" t="s">
        <v>344</v>
      </c>
      <c r="F36" s="202" t="s">
        <v>179</v>
      </c>
    </row>
    <row r="37" spans="1:6" ht="64.5" thickBot="1">
      <c r="A37" s="714"/>
      <c r="B37" s="720"/>
      <c r="C37" s="252" t="s">
        <v>345</v>
      </c>
      <c r="D37" s="206">
        <v>5</v>
      </c>
      <c r="E37" s="252" t="s">
        <v>346</v>
      </c>
      <c r="F37" s="206" t="s">
        <v>179</v>
      </c>
    </row>
    <row r="38" spans="1:6" ht="69" customHeight="1" thickBot="1">
      <c r="A38" s="721" t="s">
        <v>347</v>
      </c>
      <c r="B38" s="253" t="s">
        <v>348</v>
      </c>
      <c r="C38" s="254" t="s">
        <v>349</v>
      </c>
      <c r="D38" s="202">
        <v>20</v>
      </c>
      <c r="E38" s="201" t="s">
        <v>368</v>
      </c>
      <c r="F38" s="202" t="s">
        <v>179</v>
      </c>
    </row>
    <row r="39" spans="1:6" ht="38.25" customHeight="1" thickBot="1">
      <c r="A39" s="722"/>
      <c r="B39" s="728" t="s">
        <v>369</v>
      </c>
      <c r="C39" s="255"/>
      <c r="D39" s="204"/>
      <c r="E39" s="256" t="s">
        <v>370</v>
      </c>
      <c r="F39" s="202" t="s">
        <v>179</v>
      </c>
    </row>
    <row r="40" spans="1:6" ht="54" customHeight="1" thickBot="1">
      <c r="A40" s="723"/>
      <c r="B40" s="729"/>
      <c r="C40" s="257"/>
      <c r="D40" s="208"/>
      <c r="E40" s="256" t="s">
        <v>371</v>
      </c>
      <c r="F40" s="202" t="s">
        <v>179</v>
      </c>
    </row>
    <row r="41" ht="12.75">
      <c r="A41" s="7"/>
    </row>
    <row r="42" ht="12.75">
      <c r="A42" s="7" t="s">
        <v>372</v>
      </c>
    </row>
    <row r="43" spans="1:6" ht="12.75">
      <c r="A43" s="724" t="s">
        <v>60</v>
      </c>
      <c r="B43" s="724"/>
      <c r="C43" s="724"/>
      <c r="D43" s="724"/>
      <c r="E43" s="724"/>
      <c r="F43" s="724"/>
    </row>
    <row r="44" ht="12.75">
      <c r="A44" t="s">
        <v>373</v>
      </c>
    </row>
    <row r="45" ht="12.75">
      <c r="A45" t="s">
        <v>4</v>
      </c>
    </row>
    <row r="46" ht="12.75">
      <c r="A46" t="s">
        <v>5</v>
      </c>
    </row>
    <row r="47" ht="12.75">
      <c r="A47" t="s">
        <v>6</v>
      </c>
    </row>
    <row r="48" ht="12.75">
      <c r="A48" t="s">
        <v>7</v>
      </c>
    </row>
    <row r="49" ht="12.75">
      <c r="A49" t="s">
        <v>8</v>
      </c>
    </row>
    <row r="50" ht="12.75">
      <c r="A50" t="s">
        <v>9</v>
      </c>
    </row>
    <row r="51" ht="12.75">
      <c r="A51" s="7"/>
    </row>
    <row r="52" spans="1:2" ht="12.75">
      <c r="A52" s="683" t="s">
        <v>186</v>
      </c>
      <c r="B52" s="683"/>
    </row>
    <row r="53" spans="1:3" ht="12.75" customHeight="1">
      <c r="A53" s="712" t="s">
        <v>187</v>
      </c>
      <c r="B53" s="712"/>
      <c r="C53" s="712"/>
    </row>
  </sheetData>
  <sheetProtection/>
  <mergeCells count="17">
    <mergeCell ref="A3:B3"/>
    <mergeCell ref="C3:F3"/>
    <mergeCell ref="A5:B5"/>
    <mergeCell ref="C5:F5"/>
    <mergeCell ref="C7:D7"/>
    <mergeCell ref="B39:B40"/>
    <mergeCell ref="A8:B18"/>
    <mergeCell ref="C8:D8"/>
    <mergeCell ref="E8:F8"/>
    <mergeCell ref="E7:F7"/>
    <mergeCell ref="A53:C53"/>
    <mergeCell ref="A19:A37"/>
    <mergeCell ref="B20:B28"/>
    <mergeCell ref="B29:B37"/>
    <mergeCell ref="A38:A40"/>
    <mergeCell ref="A43:F43"/>
    <mergeCell ref="A52:B52"/>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L368"/>
  <sheetViews>
    <sheetView view="pageBreakPreview" zoomScaleSheetLayoutView="100" zoomScalePageLayoutView="0" workbookViewId="0" topLeftCell="A349">
      <selection activeCell="J275" sqref="J275"/>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361</v>
      </c>
      <c r="B1" s="8"/>
      <c r="C1" s="8"/>
      <c r="D1" s="8"/>
      <c r="E1" s="8"/>
    </row>
    <row r="2" ht="15">
      <c r="A2" s="10"/>
    </row>
    <row r="3" spans="1:5" ht="14.25">
      <c r="A3" s="11" t="s">
        <v>183</v>
      </c>
      <c r="B3" s="822" t="s">
        <v>374</v>
      </c>
      <c r="C3" s="822"/>
      <c r="D3" s="822"/>
      <c r="E3" s="822"/>
    </row>
    <row r="4" spans="1:2" ht="14.25">
      <c r="A4" s="12"/>
      <c r="B4" s="12"/>
    </row>
    <row r="5" spans="1:5" ht="14.25">
      <c r="A5" s="11" t="s">
        <v>184</v>
      </c>
      <c r="B5" s="822" t="s">
        <v>376</v>
      </c>
      <c r="C5" s="822"/>
      <c r="D5" s="822"/>
      <c r="E5" s="822"/>
    </row>
    <row r="6" spans="1:5" ht="14.25">
      <c r="A6" s="11"/>
      <c r="B6" s="13"/>
      <c r="C6" s="13"/>
      <c r="D6" s="13"/>
      <c r="E6" s="13"/>
    </row>
    <row r="7" spans="1:9" ht="15" customHeight="1">
      <c r="A7" s="596" t="s">
        <v>128</v>
      </c>
      <c r="B7" s="596"/>
      <c r="C7" s="596"/>
      <c r="D7" s="596"/>
      <c r="E7" s="596"/>
      <c r="F7" s="196"/>
      <c r="G7" s="196"/>
      <c r="H7" s="196"/>
      <c r="I7" s="196"/>
    </row>
    <row r="8" spans="1:9" ht="15">
      <c r="A8" s="14"/>
      <c r="B8" s="14"/>
      <c r="C8" s="14"/>
      <c r="D8" s="14"/>
      <c r="E8" s="14"/>
      <c r="F8" s="14"/>
      <c r="G8" s="14"/>
      <c r="H8" s="14"/>
      <c r="I8" s="14"/>
    </row>
    <row r="9" spans="1:6" ht="41.25" customHeight="1">
      <c r="A9" s="823" t="s">
        <v>36</v>
      </c>
      <c r="B9" s="823"/>
      <c r="C9" s="823"/>
      <c r="D9" s="823"/>
      <c r="E9" s="823"/>
      <c r="F9" s="823"/>
    </row>
    <row r="10" spans="1:6" ht="12.75">
      <c r="A10" s="823" t="s">
        <v>18</v>
      </c>
      <c r="B10" s="823"/>
      <c r="C10" s="823"/>
      <c r="D10" s="823"/>
      <c r="E10" s="823"/>
      <c r="F10" s="823"/>
    </row>
    <row r="11" ht="13.5" thickBot="1"/>
    <row r="12" spans="1:6" ht="24.75" customHeight="1">
      <c r="A12" s="824" t="s">
        <v>266</v>
      </c>
      <c r="B12" s="826" t="s">
        <v>267</v>
      </c>
      <c r="C12" s="826"/>
      <c r="D12" s="826"/>
      <c r="E12" s="827" t="s">
        <v>177</v>
      </c>
      <c r="F12" s="830" t="s">
        <v>17</v>
      </c>
    </row>
    <row r="13" spans="1:6" ht="38.25" customHeight="1">
      <c r="A13" s="825"/>
      <c r="B13" s="15" t="s">
        <v>185</v>
      </c>
      <c r="C13" s="829" t="s">
        <v>210</v>
      </c>
      <c r="D13" s="829"/>
      <c r="E13" s="828"/>
      <c r="F13" s="831"/>
    </row>
    <row r="14" spans="1:6" ht="15" thickBot="1">
      <c r="A14" s="274">
        <v>1</v>
      </c>
      <c r="B14" s="275">
        <v>2</v>
      </c>
      <c r="C14" s="275">
        <v>3</v>
      </c>
      <c r="D14" s="275">
        <v>4</v>
      </c>
      <c r="E14" s="276">
        <v>5</v>
      </c>
      <c r="F14" s="277">
        <v>6</v>
      </c>
    </row>
    <row r="15" spans="1:6" ht="15" thickBot="1">
      <c r="A15" s="843" t="s">
        <v>242</v>
      </c>
      <c r="B15" s="844"/>
      <c r="C15" s="844"/>
      <c r="D15" s="844"/>
      <c r="E15" s="844"/>
      <c r="F15" s="845"/>
    </row>
    <row r="16" spans="1:6" ht="24.75" customHeight="1">
      <c r="A16" s="784" t="s">
        <v>211</v>
      </c>
      <c r="B16" s="787"/>
      <c r="C16" s="16" t="s">
        <v>268</v>
      </c>
      <c r="D16" s="323" t="s">
        <v>179</v>
      </c>
      <c r="E16" s="790" t="s">
        <v>179</v>
      </c>
      <c r="F16" s="791" t="s">
        <v>179</v>
      </c>
    </row>
    <row r="17" spans="1:6" ht="24.75" customHeight="1">
      <c r="A17" s="809"/>
      <c r="B17" s="788"/>
      <c r="C17" s="17" t="s">
        <v>269</v>
      </c>
      <c r="D17" s="324" t="s">
        <v>179</v>
      </c>
      <c r="E17" s="788"/>
      <c r="F17" s="792"/>
    </row>
    <row r="18" spans="1:6" ht="24.75" customHeight="1">
      <c r="A18" s="809"/>
      <c r="B18" s="788"/>
      <c r="C18" s="17" t="s">
        <v>270</v>
      </c>
      <c r="D18" s="324" t="s">
        <v>179</v>
      </c>
      <c r="E18" s="788"/>
      <c r="F18" s="792"/>
    </row>
    <row r="19" spans="1:6" ht="24.75" customHeight="1">
      <c r="A19" s="809"/>
      <c r="B19" s="788"/>
      <c r="C19" s="17" t="s">
        <v>37</v>
      </c>
      <c r="D19" s="324" t="s">
        <v>179</v>
      </c>
      <c r="E19" s="788"/>
      <c r="F19" s="792"/>
    </row>
    <row r="20" spans="1:6" ht="24.75" customHeight="1">
      <c r="A20" s="809"/>
      <c r="B20" s="788"/>
      <c r="C20" s="17" t="s">
        <v>271</v>
      </c>
      <c r="D20" s="324" t="s">
        <v>179</v>
      </c>
      <c r="E20" s="788"/>
      <c r="F20" s="792"/>
    </row>
    <row r="21" spans="1:6" ht="24.75" customHeight="1" thickBot="1">
      <c r="A21" s="810"/>
      <c r="B21" s="789"/>
      <c r="C21" s="18" t="s">
        <v>38</v>
      </c>
      <c r="D21" s="325" t="s">
        <v>179</v>
      </c>
      <c r="E21" s="789"/>
      <c r="F21" s="793"/>
    </row>
    <row r="22" spans="1:6" ht="24.75" customHeight="1">
      <c r="A22" s="784" t="s">
        <v>212</v>
      </c>
      <c r="B22" s="787"/>
      <c r="C22" s="19" t="s">
        <v>268</v>
      </c>
      <c r="D22" s="323" t="s">
        <v>179</v>
      </c>
      <c r="E22" s="790" t="s">
        <v>179</v>
      </c>
      <c r="F22" s="791" t="s">
        <v>179</v>
      </c>
    </row>
    <row r="23" spans="1:6" ht="24.75" customHeight="1">
      <c r="A23" s="785"/>
      <c r="B23" s="788"/>
      <c r="C23" s="20" t="s">
        <v>269</v>
      </c>
      <c r="D23" s="324" t="s">
        <v>179</v>
      </c>
      <c r="E23" s="788"/>
      <c r="F23" s="792"/>
    </row>
    <row r="24" spans="1:6" ht="24.75" customHeight="1">
      <c r="A24" s="785"/>
      <c r="B24" s="788"/>
      <c r="C24" s="20" t="s">
        <v>270</v>
      </c>
      <c r="D24" s="324" t="s">
        <v>179</v>
      </c>
      <c r="E24" s="788"/>
      <c r="F24" s="792"/>
    </row>
    <row r="25" spans="1:6" ht="24.75" customHeight="1">
      <c r="A25" s="785"/>
      <c r="B25" s="788"/>
      <c r="C25" s="20" t="s">
        <v>37</v>
      </c>
      <c r="D25" s="324" t="s">
        <v>179</v>
      </c>
      <c r="E25" s="788"/>
      <c r="F25" s="792"/>
    </row>
    <row r="26" spans="1:6" ht="24.75" customHeight="1">
      <c r="A26" s="785"/>
      <c r="B26" s="788"/>
      <c r="C26" s="20" t="s">
        <v>271</v>
      </c>
      <c r="D26" s="324" t="s">
        <v>179</v>
      </c>
      <c r="E26" s="788"/>
      <c r="F26" s="792"/>
    </row>
    <row r="27" spans="1:6" ht="24.75" customHeight="1" thickBot="1">
      <c r="A27" s="786"/>
      <c r="B27" s="789"/>
      <c r="C27" s="21" t="s">
        <v>38</v>
      </c>
      <c r="D27" s="325" t="s">
        <v>179</v>
      </c>
      <c r="E27" s="789"/>
      <c r="F27" s="793"/>
    </row>
    <row r="28" spans="1:6" ht="48.75" thickBot="1">
      <c r="A28" s="22" t="s">
        <v>213</v>
      </c>
      <c r="B28" s="192"/>
      <c r="C28" s="23"/>
      <c r="D28" s="193"/>
      <c r="E28" s="317">
        <v>2782450</v>
      </c>
      <c r="F28" s="318">
        <v>90792.21</v>
      </c>
    </row>
    <row r="29" spans="1:6" ht="12.75">
      <c r="A29" s="794" t="s">
        <v>214</v>
      </c>
      <c r="B29" s="797"/>
      <c r="C29" s="800"/>
      <c r="D29" s="803"/>
      <c r="E29" s="319">
        <v>6854696.48</v>
      </c>
      <c r="F29" s="320">
        <v>127467</v>
      </c>
    </row>
    <row r="30" spans="1:6" ht="48">
      <c r="A30" s="795"/>
      <c r="B30" s="798"/>
      <c r="C30" s="801"/>
      <c r="D30" s="804"/>
      <c r="E30" s="273" t="s">
        <v>143</v>
      </c>
      <c r="F30" s="273" t="s">
        <v>143</v>
      </c>
    </row>
    <row r="31" spans="1:6" ht="13.5" thickBot="1">
      <c r="A31" s="796"/>
      <c r="B31" s="799"/>
      <c r="C31" s="802"/>
      <c r="D31" s="805"/>
      <c r="E31" s="322">
        <v>155440.48</v>
      </c>
      <c r="F31" s="321">
        <v>0</v>
      </c>
    </row>
    <row r="32" spans="1:6" ht="15" thickBot="1">
      <c r="A32" s="806" t="s">
        <v>243</v>
      </c>
      <c r="B32" s="807"/>
      <c r="C32" s="807"/>
      <c r="D32" s="807"/>
      <c r="E32" s="807"/>
      <c r="F32" s="808"/>
    </row>
    <row r="33" spans="1:6" ht="24.75" customHeight="1">
      <c r="A33" s="784" t="s">
        <v>211</v>
      </c>
      <c r="B33" s="787"/>
      <c r="C33" s="16" t="s">
        <v>268</v>
      </c>
      <c r="D33" s="189"/>
      <c r="E33" s="790" t="s">
        <v>179</v>
      </c>
      <c r="F33" s="791" t="s">
        <v>179</v>
      </c>
    </row>
    <row r="34" spans="1:6" ht="24.75" customHeight="1">
      <c r="A34" s="809"/>
      <c r="B34" s="788"/>
      <c r="C34" s="17" t="s">
        <v>269</v>
      </c>
      <c r="D34" s="190"/>
      <c r="E34" s="788"/>
      <c r="F34" s="792"/>
    </row>
    <row r="35" spans="1:6" ht="24.75" customHeight="1">
      <c r="A35" s="809"/>
      <c r="B35" s="788"/>
      <c r="C35" s="17" t="s">
        <v>270</v>
      </c>
      <c r="D35" s="190"/>
      <c r="E35" s="788"/>
      <c r="F35" s="792"/>
    </row>
    <row r="36" spans="1:6" ht="24.75" customHeight="1">
      <c r="A36" s="809"/>
      <c r="B36" s="788"/>
      <c r="C36" s="17" t="s">
        <v>37</v>
      </c>
      <c r="D36" s="190"/>
      <c r="E36" s="788"/>
      <c r="F36" s="792"/>
    </row>
    <row r="37" spans="1:6" ht="24.75" customHeight="1">
      <c r="A37" s="809"/>
      <c r="B37" s="788"/>
      <c r="C37" s="17" t="s">
        <v>271</v>
      </c>
      <c r="D37" s="190"/>
      <c r="E37" s="788"/>
      <c r="F37" s="792"/>
    </row>
    <row r="38" spans="1:6" ht="24.75" customHeight="1" thickBot="1">
      <c r="A38" s="810"/>
      <c r="B38" s="789"/>
      <c r="C38" s="18" t="s">
        <v>38</v>
      </c>
      <c r="D38" s="191"/>
      <c r="E38" s="789"/>
      <c r="F38" s="793"/>
    </row>
    <row r="39" spans="1:6" ht="24.75" customHeight="1">
      <c r="A39" s="784" t="s">
        <v>212</v>
      </c>
      <c r="B39" s="787"/>
      <c r="C39" s="19" t="s">
        <v>268</v>
      </c>
      <c r="D39" s="189"/>
      <c r="E39" s="790" t="s">
        <v>179</v>
      </c>
      <c r="F39" s="791" t="s">
        <v>179</v>
      </c>
    </row>
    <row r="40" spans="1:6" ht="24.75" customHeight="1">
      <c r="A40" s="785"/>
      <c r="B40" s="788"/>
      <c r="C40" s="20" t="s">
        <v>269</v>
      </c>
      <c r="D40" s="190"/>
      <c r="E40" s="788"/>
      <c r="F40" s="792"/>
    </row>
    <row r="41" spans="1:6" ht="24.75" customHeight="1">
      <c r="A41" s="785"/>
      <c r="B41" s="788"/>
      <c r="C41" s="20" t="s">
        <v>270</v>
      </c>
      <c r="D41" s="190"/>
      <c r="E41" s="788"/>
      <c r="F41" s="792"/>
    </row>
    <row r="42" spans="1:6" ht="24.75" customHeight="1">
      <c r="A42" s="785"/>
      <c r="B42" s="788"/>
      <c r="C42" s="20" t="s">
        <v>37</v>
      </c>
      <c r="D42" s="190"/>
      <c r="E42" s="788"/>
      <c r="F42" s="792"/>
    </row>
    <row r="43" spans="1:6" ht="24.75" customHeight="1">
      <c r="A43" s="785"/>
      <c r="B43" s="788"/>
      <c r="C43" s="20" t="s">
        <v>271</v>
      </c>
      <c r="D43" s="190"/>
      <c r="E43" s="788"/>
      <c r="F43" s="792"/>
    </row>
    <row r="44" spans="1:6" ht="24.75" customHeight="1" thickBot="1">
      <c r="A44" s="786"/>
      <c r="B44" s="789"/>
      <c r="C44" s="21" t="s">
        <v>38</v>
      </c>
      <c r="D44" s="191"/>
      <c r="E44" s="789"/>
      <c r="F44" s="793"/>
    </row>
    <row r="45" spans="1:6" ht="48.75" thickBot="1">
      <c r="A45" s="22" t="s">
        <v>213</v>
      </c>
      <c r="B45" s="192"/>
      <c r="C45" s="23"/>
      <c r="D45" s="193"/>
      <c r="E45" s="345">
        <v>7594407.88</v>
      </c>
      <c r="F45" s="346">
        <v>4659057.7</v>
      </c>
    </row>
    <row r="46" spans="1:6" ht="12.75">
      <c r="A46" s="794" t="s">
        <v>214</v>
      </c>
      <c r="B46" s="797"/>
      <c r="C46" s="800"/>
      <c r="D46" s="803"/>
      <c r="E46" s="347">
        <v>4251069</v>
      </c>
      <c r="F46" s="348">
        <v>2220136.69</v>
      </c>
    </row>
    <row r="47" spans="1:6" ht="48">
      <c r="A47" s="795"/>
      <c r="B47" s="798"/>
      <c r="C47" s="801"/>
      <c r="D47" s="804"/>
      <c r="E47" s="273" t="s">
        <v>143</v>
      </c>
      <c r="F47" s="24" t="s">
        <v>143</v>
      </c>
    </row>
    <row r="48" spans="1:6" ht="13.5" thickBot="1">
      <c r="A48" s="796"/>
      <c r="B48" s="799"/>
      <c r="C48" s="802"/>
      <c r="D48" s="805"/>
      <c r="E48" s="349">
        <v>324249</v>
      </c>
      <c r="F48" s="350">
        <v>298108.78</v>
      </c>
    </row>
    <row r="49" spans="1:6" ht="78.75" customHeight="1" thickBot="1">
      <c r="A49" s="772" t="s">
        <v>191</v>
      </c>
      <c r="B49" s="773"/>
      <c r="C49" s="774" t="s">
        <v>419</v>
      </c>
      <c r="D49" s="775"/>
      <c r="E49" s="775"/>
      <c r="F49" s="773"/>
    </row>
    <row r="50" spans="1:6" ht="15" thickBot="1">
      <c r="A50" s="806" t="s">
        <v>245</v>
      </c>
      <c r="B50" s="807"/>
      <c r="C50" s="807"/>
      <c r="D50" s="807"/>
      <c r="E50" s="807"/>
      <c r="F50" s="808"/>
    </row>
    <row r="51" spans="1:6" ht="24.75" customHeight="1">
      <c r="A51" s="784" t="s">
        <v>211</v>
      </c>
      <c r="B51" s="787"/>
      <c r="C51" s="16" t="s">
        <v>268</v>
      </c>
      <c r="D51" s="189"/>
      <c r="E51" s="790" t="s">
        <v>179</v>
      </c>
      <c r="F51" s="791" t="s">
        <v>179</v>
      </c>
    </row>
    <row r="52" spans="1:6" ht="24.75" customHeight="1">
      <c r="A52" s="809"/>
      <c r="B52" s="788"/>
      <c r="C52" s="17" t="s">
        <v>269</v>
      </c>
      <c r="D52" s="190"/>
      <c r="E52" s="788"/>
      <c r="F52" s="792"/>
    </row>
    <row r="53" spans="1:6" ht="24.75" customHeight="1">
      <c r="A53" s="809"/>
      <c r="B53" s="788"/>
      <c r="C53" s="17" t="s">
        <v>270</v>
      </c>
      <c r="D53" s="190"/>
      <c r="E53" s="788"/>
      <c r="F53" s="792"/>
    </row>
    <row r="54" spans="1:6" ht="24.75" customHeight="1">
      <c r="A54" s="809"/>
      <c r="B54" s="788"/>
      <c r="C54" s="17" t="s">
        <v>37</v>
      </c>
      <c r="D54" s="190"/>
      <c r="E54" s="788"/>
      <c r="F54" s="792"/>
    </row>
    <row r="55" spans="1:6" ht="24.75" customHeight="1">
      <c r="A55" s="809"/>
      <c r="B55" s="788"/>
      <c r="C55" s="17" t="s">
        <v>271</v>
      </c>
      <c r="D55" s="190"/>
      <c r="E55" s="788"/>
      <c r="F55" s="792"/>
    </row>
    <row r="56" spans="1:6" ht="24.75" customHeight="1" thickBot="1">
      <c r="A56" s="810"/>
      <c r="B56" s="789"/>
      <c r="C56" s="18" t="s">
        <v>38</v>
      </c>
      <c r="D56" s="191"/>
      <c r="E56" s="789"/>
      <c r="F56" s="793"/>
    </row>
    <row r="57" spans="1:6" ht="24.75" customHeight="1">
      <c r="A57" s="784" t="s">
        <v>212</v>
      </c>
      <c r="B57" s="787"/>
      <c r="C57" s="19" t="s">
        <v>268</v>
      </c>
      <c r="D57" s="189"/>
      <c r="E57" s="790" t="s">
        <v>179</v>
      </c>
      <c r="F57" s="791" t="s">
        <v>179</v>
      </c>
    </row>
    <row r="58" spans="1:6" ht="24.75" customHeight="1">
      <c r="A58" s="785"/>
      <c r="B58" s="788"/>
      <c r="C58" s="20" t="s">
        <v>269</v>
      </c>
      <c r="D58" s="190"/>
      <c r="E58" s="788"/>
      <c r="F58" s="792"/>
    </row>
    <row r="59" spans="1:6" ht="24.75" customHeight="1">
      <c r="A59" s="785"/>
      <c r="B59" s="788"/>
      <c r="C59" s="20" t="s">
        <v>270</v>
      </c>
      <c r="D59" s="190"/>
      <c r="E59" s="788"/>
      <c r="F59" s="792"/>
    </row>
    <row r="60" spans="1:6" ht="24.75" customHeight="1">
      <c r="A60" s="785"/>
      <c r="B60" s="788"/>
      <c r="C60" s="20" t="s">
        <v>37</v>
      </c>
      <c r="D60" s="190"/>
      <c r="E60" s="788"/>
      <c r="F60" s="792"/>
    </row>
    <row r="61" spans="1:6" ht="24.75" customHeight="1">
      <c r="A61" s="785"/>
      <c r="B61" s="788"/>
      <c r="C61" s="20" t="s">
        <v>271</v>
      </c>
      <c r="D61" s="190"/>
      <c r="E61" s="788"/>
      <c r="F61" s="792"/>
    </row>
    <row r="62" spans="1:6" ht="24.75" customHeight="1" thickBot="1">
      <c r="A62" s="786"/>
      <c r="B62" s="789"/>
      <c r="C62" s="21" t="s">
        <v>38</v>
      </c>
      <c r="D62" s="191"/>
      <c r="E62" s="789"/>
      <c r="F62" s="793"/>
    </row>
    <row r="63" spans="1:6" ht="48.75" thickBot="1">
      <c r="A63" s="22" t="s">
        <v>213</v>
      </c>
      <c r="B63" s="192"/>
      <c r="C63" s="23"/>
      <c r="D63" s="193"/>
      <c r="E63" s="395">
        <v>9098056.13</v>
      </c>
      <c r="F63" s="396">
        <v>1770931.58</v>
      </c>
    </row>
    <row r="64" spans="1:6" ht="12.75">
      <c r="A64" s="794" t="s">
        <v>214</v>
      </c>
      <c r="B64" s="797"/>
      <c r="C64" s="800"/>
      <c r="D64" s="803"/>
      <c r="E64" s="391">
        <v>3502846</v>
      </c>
      <c r="F64" s="392">
        <v>979274.97</v>
      </c>
    </row>
    <row r="65" spans="1:6" ht="48">
      <c r="A65" s="795"/>
      <c r="B65" s="798"/>
      <c r="C65" s="801"/>
      <c r="D65" s="804"/>
      <c r="E65" s="273" t="s">
        <v>143</v>
      </c>
      <c r="F65" s="24" t="s">
        <v>143</v>
      </c>
    </row>
    <row r="66" spans="1:6" ht="13.5" thickBot="1">
      <c r="A66" s="796"/>
      <c r="B66" s="799"/>
      <c r="C66" s="802"/>
      <c r="D66" s="805"/>
      <c r="E66" s="393">
        <v>208370</v>
      </c>
      <c r="F66" s="394">
        <v>38296.79</v>
      </c>
    </row>
    <row r="67" spans="1:6" ht="15" thickBot="1">
      <c r="A67" s="806" t="s">
        <v>249</v>
      </c>
      <c r="B67" s="807"/>
      <c r="C67" s="807"/>
      <c r="D67" s="807"/>
      <c r="E67" s="807"/>
      <c r="F67" s="808"/>
    </row>
    <row r="68" spans="1:6" ht="24.75" customHeight="1">
      <c r="A68" s="784" t="s">
        <v>211</v>
      </c>
      <c r="B68" s="787"/>
      <c r="C68" s="16" t="s">
        <v>268</v>
      </c>
      <c r="D68" s="189"/>
      <c r="E68" s="790" t="s">
        <v>179</v>
      </c>
      <c r="F68" s="791" t="s">
        <v>179</v>
      </c>
    </row>
    <row r="69" spans="1:6" ht="24.75" customHeight="1">
      <c r="A69" s="809"/>
      <c r="B69" s="788"/>
      <c r="C69" s="17" t="s">
        <v>269</v>
      </c>
      <c r="D69" s="190"/>
      <c r="E69" s="788"/>
      <c r="F69" s="792"/>
    </row>
    <row r="70" spans="1:6" ht="24.75" customHeight="1">
      <c r="A70" s="809"/>
      <c r="B70" s="788"/>
      <c r="C70" s="17" t="s">
        <v>270</v>
      </c>
      <c r="D70" s="190"/>
      <c r="E70" s="788"/>
      <c r="F70" s="792"/>
    </row>
    <row r="71" spans="1:6" ht="24.75" customHeight="1">
      <c r="A71" s="809"/>
      <c r="B71" s="788"/>
      <c r="C71" s="17" t="s">
        <v>37</v>
      </c>
      <c r="D71" s="190"/>
      <c r="E71" s="788"/>
      <c r="F71" s="792"/>
    </row>
    <row r="72" spans="1:6" ht="24.75" customHeight="1">
      <c r="A72" s="809"/>
      <c r="B72" s="788"/>
      <c r="C72" s="17" t="s">
        <v>271</v>
      </c>
      <c r="D72" s="190"/>
      <c r="E72" s="788"/>
      <c r="F72" s="792"/>
    </row>
    <row r="73" spans="1:6" ht="24.75" customHeight="1" thickBot="1">
      <c r="A73" s="810"/>
      <c r="B73" s="789"/>
      <c r="C73" s="18" t="s">
        <v>38</v>
      </c>
      <c r="D73" s="191"/>
      <c r="E73" s="789"/>
      <c r="F73" s="793"/>
    </row>
    <row r="74" spans="1:6" ht="24.75" customHeight="1">
      <c r="A74" s="784" t="s">
        <v>212</v>
      </c>
      <c r="B74" s="787"/>
      <c r="C74" s="19" t="s">
        <v>268</v>
      </c>
      <c r="D74" s="189"/>
      <c r="E74" s="790" t="s">
        <v>179</v>
      </c>
      <c r="F74" s="791" t="s">
        <v>179</v>
      </c>
    </row>
    <row r="75" spans="1:6" ht="24.75" customHeight="1">
      <c r="A75" s="785"/>
      <c r="B75" s="788"/>
      <c r="C75" s="20" t="s">
        <v>269</v>
      </c>
      <c r="D75" s="190"/>
      <c r="E75" s="788"/>
      <c r="F75" s="792"/>
    </row>
    <row r="76" spans="1:6" ht="24.75" customHeight="1">
      <c r="A76" s="785"/>
      <c r="B76" s="788"/>
      <c r="C76" s="20" t="s">
        <v>270</v>
      </c>
      <c r="D76" s="190"/>
      <c r="E76" s="788"/>
      <c r="F76" s="792"/>
    </row>
    <row r="77" spans="1:6" ht="24.75" customHeight="1">
      <c r="A77" s="785"/>
      <c r="B77" s="788"/>
      <c r="C77" s="20" t="s">
        <v>37</v>
      </c>
      <c r="D77" s="190"/>
      <c r="E77" s="788"/>
      <c r="F77" s="792"/>
    </row>
    <row r="78" spans="1:6" ht="24.75" customHeight="1">
      <c r="A78" s="785"/>
      <c r="B78" s="788"/>
      <c r="C78" s="20" t="s">
        <v>271</v>
      </c>
      <c r="D78" s="190"/>
      <c r="E78" s="788"/>
      <c r="F78" s="792"/>
    </row>
    <row r="79" spans="1:6" ht="24.75" customHeight="1" thickBot="1">
      <c r="A79" s="786"/>
      <c r="B79" s="789"/>
      <c r="C79" s="21" t="s">
        <v>38</v>
      </c>
      <c r="D79" s="191"/>
      <c r="E79" s="789"/>
      <c r="F79" s="793"/>
    </row>
    <row r="80" spans="1:6" ht="48.75" thickBot="1">
      <c r="A80" s="22" t="s">
        <v>213</v>
      </c>
      <c r="B80" s="192"/>
      <c r="C80" s="23"/>
      <c r="D80" s="193"/>
      <c r="E80" s="437">
        <v>1116630</v>
      </c>
      <c r="F80" s="438" t="s">
        <v>179</v>
      </c>
    </row>
    <row r="81" spans="1:6" ht="12.75">
      <c r="A81" s="794" t="s">
        <v>214</v>
      </c>
      <c r="B81" s="797"/>
      <c r="C81" s="800"/>
      <c r="D81" s="803"/>
      <c r="E81" s="433">
        <v>7591572</v>
      </c>
      <c r="F81" s="434">
        <v>1149488.84</v>
      </c>
    </row>
    <row r="82" spans="1:6" ht="48">
      <c r="A82" s="795"/>
      <c r="B82" s="798"/>
      <c r="C82" s="801"/>
      <c r="D82" s="804"/>
      <c r="E82" s="273" t="s">
        <v>143</v>
      </c>
      <c r="F82" s="24" t="s">
        <v>143</v>
      </c>
    </row>
    <row r="83" spans="1:6" ht="13.5" thickBot="1">
      <c r="A83" s="796"/>
      <c r="B83" s="799"/>
      <c r="C83" s="802"/>
      <c r="D83" s="805"/>
      <c r="E83" s="435">
        <v>410000</v>
      </c>
      <c r="F83" s="436">
        <v>150750.17</v>
      </c>
    </row>
    <row r="84" spans="1:5" ht="14.25">
      <c r="A84" s="25"/>
      <c r="B84" s="194"/>
      <c r="C84" s="26"/>
      <c r="D84" s="195"/>
      <c r="E84" s="194"/>
    </row>
    <row r="85" spans="1:5" ht="12.75">
      <c r="A85" s="832" t="s">
        <v>178</v>
      </c>
      <c r="B85" s="832"/>
      <c r="C85" s="832"/>
      <c r="D85" s="832"/>
      <c r="E85" s="832"/>
    </row>
    <row r="86" spans="1:5" ht="12.75">
      <c r="A86" s="27"/>
      <c r="B86" s="27"/>
      <c r="C86" s="27"/>
      <c r="D86" s="27"/>
      <c r="E86" s="27"/>
    </row>
    <row r="87" spans="1:5" ht="15">
      <c r="A87" s="596" t="s">
        <v>129</v>
      </c>
      <c r="B87" s="596"/>
      <c r="C87" s="596"/>
      <c r="D87" s="596"/>
      <c r="E87" s="596"/>
    </row>
    <row r="88" spans="1:5" ht="15">
      <c r="A88" s="14"/>
      <c r="B88" s="14"/>
      <c r="C88" s="14"/>
      <c r="D88" s="14"/>
      <c r="E88" s="14"/>
    </row>
    <row r="89" spans="1:6" ht="14.25" customHeight="1">
      <c r="A89" s="752" t="s">
        <v>39</v>
      </c>
      <c r="B89" s="752"/>
      <c r="C89" s="752" t="s">
        <v>40</v>
      </c>
      <c r="D89" s="752"/>
      <c r="E89" s="752"/>
      <c r="F89" s="752"/>
    </row>
    <row r="90" spans="1:6" ht="28.5" customHeight="1">
      <c r="A90" s="833" t="s">
        <v>41</v>
      </c>
      <c r="B90" s="833"/>
      <c r="C90" s="833"/>
      <c r="D90" s="833"/>
      <c r="E90" s="833"/>
      <c r="F90" s="833"/>
    </row>
    <row r="91" spans="1:6" ht="14.25" customHeight="1">
      <c r="A91" s="834" t="s">
        <v>42</v>
      </c>
      <c r="B91" s="834"/>
      <c r="C91" s="834"/>
      <c r="D91" s="834"/>
      <c r="E91" s="834"/>
      <c r="F91" s="834"/>
    </row>
    <row r="92" spans="1:6" ht="14.25" customHeight="1">
      <c r="A92" s="752" t="s">
        <v>382</v>
      </c>
      <c r="B92" s="752"/>
      <c r="C92" s="752"/>
      <c r="D92" s="752"/>
      <c r="E92" s="752"/>
      <c r="F92" s="752"/>
    </row>
    <row r="93" spans="1:6" ht="38.25" customHeight="1">
      <c r="A93" s="783" t="s">
        <v>215</v>
      </c>
      <c r="B93" s="783"/>
      <c r="C93" s="779" t="s">
        <v>386</v>
      </c>
      <c r="D93" s="781"/>
      <c r="E93" s="781"/>
      <c r="F93" s="781"/>
    </row>
    <row r="94" spans="1:6" ht="14.25" customHeight="1">
      <c r="A94" s="783" t="s">
        <v>216</v>
      </c>
      <c r="B94" s="783"/>
      <c r="C94" s="779" t="s">
        <v>387</v>
      </c>
      <c r="D94" s="780"/>
      <c r="E94" s="780"/>
      <c r="F94" s="780"/>
    </row>
    <row r="95" spans="1:6" ht="14.25" customHeight="1">
      <c r="A95" s="783" t="s">
        <v>217</v>
      </c>
      <c r="B95" s="783"/>
      <c r="C95" s="835">
        <v>14611092</v>
      </c>
      <c r="D95" s="780"/>
      <c r="E95" s="780"/>
      <c r="F95" s="780"/>
    </row>
    <row r="96" spans="1:6" ht="14.25" customHeight="1">
      <c r="A96" s="783" t="s">
        <v>218</v>
      </c>
      <c r="B96" s="783"/>
      <c r="C96" s="779" t="s">
        <v>388</v>
      </c>
      <c r="D96" s="780"/>
      <c r="E96" s="780"/>
      <c r="F96" s="780"/>
    </row>
    <row r="97" spans="1:6" ht="71.25" customHeight="1">
      <c r="A97" s="783" t="s">
        <v>219</v>
      </c>
      <c r="B97" s="783"/>
      <c r="C97" s="779" t="s">
        <v>389</v>
      </c>
      <c r="D97" s="781"/>
      <c r="E97" s="781"/>
      <c r="F97" s="781"/>
    </row>
    <row r="98" spans="1:6" ht="29.25" customHeight="1">
      <c r="A98" s="783" t="s">
        <v>220</v>
      </c>
      <c r="B98" s="783"/>
      <c r="C98" s="781">
        <v>27</v>
      </c>
      <c r="D98" s="781"/>
      <c r="E98" s="781"/>
      <c r="F98" s="781"/>
    </row>
    <row r="99" spans="1:6" ht="38.25" customHeight="1">
      <c r="A99" s="783" t="s">
        <v>221</v>
      </c>
      <c r="B99" s="783"/>
      <c r="C99" s="781">
        <v>26</v>
      </c>
      <c r="D99" s="781"/>
      <c r="E99" s="781"/>
      <c r="F99" s="781"/>
    </row>
    <row r="100" spans="1:6" ht="36" customHeight="1">
      <c r="A100" s="783" t="s">
        <v>222</v>
      </c>
      <c r="B100" s="783"/>
      <c r="C100" s="781">
        <v>3</v>
      </c>
      <c r="D100" s="781"/>
      <c r="E100" s="781"/>
      <c r="F100" s="781"/>
    </row>
    <row r="101" spans="1:6" ht="29.25" customHeight="1">
      <c r="A101" s="783" t="s">
        <v>223</v>
      </c>
      <c r="B101" s="783"/>
      <c r="C101" s="781">
        <v>3</v>
      </c>
      <c r="D101" s="781"/>
      <c r="E101" s="781"/>
      <c r="F101" s="781"/>
    </row>
    <row r="102" spans="1:6" ht="14.25" customHeight="1">
      <c r="A102" s="752" t="s">
        <v>383</v>
      </c>
      <c r="B102" s="752"/>
      <c r="C102" s="752"/>
      <c r="D102" s="752"/>
      <c r="E102" s="752"/>
      <c r="F102" s="752"/>
    </row>
    <row r="103" spans="1:6" ht="38.25" customHeight="1">
      <c r="A103" s="783" t="s">
        <v>215</v>
      </c>
      <c r="B103" s="783"/>
      <c r="C103" s="781" t="s">
        <v>179</v>
      </c>
      <c r="D103" s="781"/>
      <c r="E103" s="781"/>
      <c r="F103" s="781"/>
    </row>
    <row r="104" spans="1:6" ht="14.25" customHeight="1">
      <c r="A104" s="783" t="s">
        <v>216</v>
      </c>
      <c r="B104" s="783"/>
      <c r="C104" s="781" t="s">
        <v>179</v>
      </c>
      <c r="D104" s="781"/>
      <c r="E104" s="781"/>
      <c r="F104" s="781"/>
    </row>
    <row r="105" spans="1:6" ht="14.25" customHeight="1">
      <c r="A105" s="783" t="s">
        <v>217</v>
      </c>
      <c r="B105" s="783"/>
      <c r="C105" s="781" t="s">
        <v>179</v>
      </c>
      <c r="D105" s="781"/>
      <c r="E105" s="781"/>
      <c r="F105" s="781"/>
    </row>
    <row r="106" spans="1:6" ht="14.25" customHeight="1">
      <c r="A106" s="783" t="s">
        <v>218</v>
      </c>
      <c r="B106" s="783"/>
      <c r="C106" s="781" t="s">
        <v>179</v>
      </c>
      <c r="D106" s="781"/>
      <c r="E106" s="781"/>
      <c r="F106" s="781"/>
    </row>
    <row r="107" spans="1:6" ht="71.25" customHeight="1">
      <c r="A107" s="783" t="s">
        <v>219</v>
      </c>
      <c r="B107" s="783"/>
      <c r="C107" s="781" t="s">
        <v>179</v>
      </c>
      <c r="D107" s="781"/>
      <c r="E107" s="781"/>
      <c r="F107" s="781"/>
    </row>
    <row r="108" spans="1:6" ht="29.25" customHeight="1">
      <c r="A108" s="783" t="s">
        <v>220</v>
      </c>
      <c r="B108" s="783"/>
      <c r="C108" s="781" t="s">
        <v>179</v>
      </c>
      <c r="D108" s="781"/>
      <c r="E108" s="781"/>
      <c r="F108" s="781"/>
    </row>
    <row r="109" spans="1:6" ht="38.25" customHeight="1">
      <c r="A109" s="783" t="s">
        <v>221</v>
      </c>
      <c r="B109" s="783"/>
      <c r="C109" s="781" t="s">
        <v>179</v>
      </c>
      <c r="D109" s="781"/>
      <c r="E109" s="781"/>
      <c r="F109" s="781"/>
    </row>
    <row r="110" spans="1:6" ht="36" customHeight="1">
      <c r="A110" s="783" t="s">
        <v>222</v>
      </c>
      <c r="B110" s="783"/>
      <c r="C110" s="781" t="s">
        <v>179</v>
      </c>
      <c r="D110" s="781"/>
      <c r="E110" s="781"/>
      <c r="F110" s="781"/>
    </row>
    <row r="111" spans="1:6" ht="29.25" customHeight="1">
      <c r="A111" s="783" t="s">
        <v>223</v>
      </c>
      <c r="B111" s="783"/>
      <c r="C111" s="781" t="s">
        <v>179</v>
      </c>
      <c r="D111" s="781"/>
      <c r="E111" s="781"/>
      <c r="F111" s="781"/>
    </row>
    <row r="112" spans="1:6" ht="14.25" customHeight="1">
      <c r="A112" s="752" t="s">
        <v>384</v>
      </c>
      <c r="B112" s="752"/>
      <c r="C112" s="752"/>
      <c r="D112" s="752"/>
      <c r="E112" s="752"/>
      <c r="F112" s="752"/>
    </row>
    <row r="113" spans="1:6" ht="38.25" customHeight="1">
      <c r="A113" s="783" t="s">
        <v>215</v>
      </c>
      <c r="B113" s="783"/>
      <c r="C113" s="781" t="s">
        <v>179</v>
      </c>
      <c r="D113" s="781"/>
      <c r="E113" s="781"/>
      <c r="F113" s="781"/>
    </row>
    <row r="114" spans="1:6" ht="14.25" customHeight="1">
      <c r="A114" s="783" t="s">
        <v>216</v>
      </c>
      <c r="B114" s="783"/>
      <c r="C114" s="781" t="s">
        <v>179</v>
      </c>
      <c r="D114" s="781"/>
      <c r="E114" s="781"/>
      <c r="F114" s="781"/>
    </row>
    <row r="115" spans="1:6" ht="14.25" customHeight="1">
      <c r="A115" s="783" t="s">
        <v>217</v>
      </c>
      <c r="B115" s="783"/>
      <c r="C115" s="781" t="s">
        <v>179</v>
      </c>
      <c r="D115" s="781"/>
      <c r="E115" s="781"/>
      <c r="F115" s="781"/>
    </row>
    <row r="116" spans="1:6" ht="14.25" customHeight="1">
      <c r="A116" s="783" t="s">
        <v>218</v>
      </c>
      <c r="B116" s="783"/>
      <c r="C116" s="781" t="s">
        <v>179</v>
      </c>
      <c r="D116" s="781"/>
      <c r="E116" s="781"/>
      <c r="F116" s="781"/>
    </row>
    <row r="117" spans="1:6" ht="71.25" customHeight="1">
      <c r="A117" s="783" t="s">
        <v>219</v>
      </c>
      <c r="B117" s="783"/>
      <c r="C117" s="781" t="s">
        <v>179</v>
      </c>
      <c r="D117" s="781"/>
      <c r="E117" s="781"/>
      <c r="F117" s="781"/>
    </row>
    <row r="118" spans="1:6" ht="29.25" customHeight="1">
      <c r="A118" s="783" t="s">
        <v>220</v>
      </c>
      <c r="B118" s="783"/>
      <c r="C118" s="781" t="s">
        <v>179</v>
      </c>
      <c r="D118" s="781"/>
      <c r="E118" s="781"/>
      <c r="F118" s="781"/>
    </row>
    <row r="119" spans="1:6" ht="38.25" customHeight="1">
      <c r="A119" s="783" t="s">
        <v>221</v>
      </c>
      <c r="B119" s="783"/>
      <c r="C119" s="781" t="s">
        <v>179</v>
      </c>
      <c r="D119" s="781"/>
      <c r="E119" s="781"/>
      <c r="F119" s="781"/>
    </row>
    <row r="120" spans="1:6" ht="36" customHeight="1">
      <c r="A120" s="783" t="s">
        <v>222</v>
      </c>
      <c r="B120" s="783"/>
      <c r="C120" s="781" t="s">
        <v>179</v>
      </c>
      <c r="D120" s="781"/>
      <c r="E120" s="781"/>
      <c r="F120" s="781"/>
    </row>
    <row r="121" spans="1:6" ht="29.25" customHeight="1">
      <c r="A121" s="783" t="s">
        <v>223</v>
      </c>
      <c r="B121" s="783"/>
      <c r="C121" s="781" t="s">
        <v>179</v>
      </c>
      <c r="D121" s="781"/>
      <c r="E121" s="781"/>
      <c r="F121" s="781"/>
    </row>
    <row r="122" spans="1:6" ht="14.25" customHeight="1">
      <c r="A122" s="752" t="s">
        <v>385</v>
      </c>
      <c r="B122" s="752"/>
      <c r="C122" s="752"/>
      <c r="D122" s="752"/>
      <c r="E122" s="752"/>
      <c r="F122" s="752"/>
    </row>
    <row r="123" spans="1:6" ht="38.25" customHeight="1">
      <c r="A123" s="783" t="s">
        <v>215</v>
      </c>
      <c r="B123" s="783"/>
      <c r="C123" s="781" t="s">
        <v>179</v>
      </c>
      <c r="D123" s="781"/>
      <c r="E123" s="781"/>
      <c r="F123" s="781"/>
    </row>
    <row r="124" spans="1:6" ht="14.25" customHeight="1">
      <c r="A124" s="783" t="s">
        <v>216</v>
      </c>
      <c r="B124" s="783"/>
      <c r="C124" s="781" t="s">
        <v>179</v>
      </c>
      <c r="D124" s="781"/>
      <c r="E124" s="781"/>
      <c r="F124" s="781"/>
    </row>
    <row r="125" spans="1:6" ht="14.25" customHeight="1">
      <c r="A125" s="783" t="s">
        <v>217</v>
      </c>
      <c r="B125" s="783"/>
      <c r="C125" s="781" t="s">
        <v>179</v>
      </c>
      <c r="D125" s="781"/>
      <c r="E125" s="781"/>
      <c r="F125" s="781"/>
    </row>
    <row r="126" spans="1:6" ht="14.25" customHeight="1">
      <c r="A126" s="783" t="s">
        <v>218</v>
      </c>
      <c r="B126" s="783"/>
      <c r="C126" s="781" t="s">
        <v>179</v>
      </c>
      <c r="D126" s="781"/>
      <c r="E126" s="781"/>
      <c r="F126" s="781"/>
    </row>
    <row r="127" spans="1:6" ht="71.25" customHeight="1">
      <c r="A127" s="783" t="s">
        <v>219</v>
      </c>
      <c r="B127" s="783"/>
      <c r="C127" s="781" t="s">
        <v>179</v>
      </c>
      <c r="D127" s="781"/>
      <c r="E127" s="781"/>
      <c r="F127" s="781"/>
    </row>
    <row r="128" spans="1:6" ht="29.25" customHeight="1">
      <c r="A128" s="783" t="s">
        <v>220</v>
      </c>
      <c r="B128" s="783"/>
      <c r="C128" s="781" t="s">
        <v>179</v>
      </c>
      <c r="D128" s="781"/>
      <c r="E128" s="781"/>
      <c r="F128" s="781"/>
    </row>
    <row r="129" spans="1:6" ht="38.25" customHeight="1">
      <c r="A129" s="783" t="s">
        <v>221</v>
      </c>
      <c r="B129" s="783"/>
      <c r="C129" s="781" t="s">
        <v>179</v>
      </c>
      <c r="D129" s="781"/>
      <c r="E129" s="781"/>
      <c r="F129" s="781"/>
    </row>
    <row r="130" spans="1:6" ht="36" customHeight="1">
      <c r="A130" s="783" t="s">
        <v>222</v>
      </c>
      <c r="B130" s="783"/>
      <c r="C130" s="781" t="s">
        <v>179</v>
      </c>
      <c r="D130" s="781"/>
      <c r="E130" s="781"/>
      <c r="F130" s="781"/>
    </row>
    <row r="131" spans="1:6" ht="29.25" customHeight="1">
      <c r="A131" s="783" t="s">
        <v>223</v>
      </c>
      <c r="B131" s="783"/>
      <c r="C131" s="781" t="s">
        <v>179</v>
      </c>
      <c r="D131" s="781"/>
      <c r="E131" s="781"/>
      <c r="F131" s="781"/>
    </row>
    <row r="132" spans="1:6" ht="32.25" customHeight="1">
      <c r="A132" s="836" t="s">
        <v>43</v>
      </c>
      <c r="B132" s="836"/>
      <c r="C132" s="836"/>
      <c r="D132" s="836"/>
      <c r="E132" s="836"/>
      <c r="F132" s="836"/>
    </row>
    <row r="133" spans="1:6" ht="14.25" customHeight="1">
      <c r="A133" s="752" t="s">
        <v>382</v>
      </c>
      <c r="B133" s="752"/>
      <c r="C133" s="752"/>
      <c r="D133" s="752"/>
      <c r="E133" s="752"/>
      <c r="F133" s="752"/>
    </row>
    <row r="134" spans="1:6" ht="12.75">
      <c r="A134" s="751" t="s">
        <v>224</v>
      </c>
      <c r="B134" s="751"/>
      <c r="C134" s="780" t="s">
        <v>390</v>
      </c>
      <c r="D134" s="780"/>
      <c r="E134" s="780"/>
      <c r="F134" s="780"/>
    </row>
    <row r="135" spans="1:6" ht="14.25" customHeight="1">
      <c r="A135" s="751" t="s">
        <v>225</v>
      </c>
      <c r="B135" s="751"/>
      <c r="C135" s="780" t="s">
        <v>387</v>
      </c>
      <c r="D135" s="780"/>
      <c r="E135" s="780"/>
      <c r="F135" s="780"/>
    </row>
    <row r="136" spans="1:6" ht="14.25" customHeight="1">
      <c r="A136" s="751" t="s">
        <v>226</v>
      </c>
      <c r="B136" s="751"/>
      <c r="C136" s="780" t="s">
        <v>391</v>
      </c>
      <c r="D136" s="780"/>
      <c r="E136" s="780"/>
      <c r="F136" s="780"/>
    </row>
    <row r="137" spans="1:6" ht="14.25" customHeight="1">
      <c r="A137" s="751" t="s">
        <v>227</v>
      </c>
      <c r="B137" s="751"/>
      <c r="C137" s="779" t="s">
        <v>392</v>
      </c>
      <c r="D137" s="780"/>
      <c r="E137" s="780"/>
      <c r="F137" s="780"/>
    </row>
    <row r="138" spans="1:6" ht="12.75">
      <c r="A138" s="751" t="s">
        <v>228</v>
      </c>
      <c r="B138" s="751"/>
      <c r="C138" s="779" t="s">
        <v>393</v>
      </c>
      <c r="D138" s="781"/>
      <c r="E138" s="781"/>
      <c r="F138" s="781"/>
    </row>
    <row r="139" spans="1:6" ht="38.25" customHeight="1">
      <c r="A139" s="749" t="s">
        <v>229</v>
      </c>
      <c r="B139" s="749"/>
      <c r="C139" s="782" t="s">
        <v>443</v>
      </c>
      <c r="D139" s="780"/>
      <c r="E139" s="780"/>
      <c r="F139" s="780"/>
    </row>
    <row r="140" spans="1:6" ht="12.75">
      <c r="A140" s="751" t="s">
        <v>230</v>
      </c>
      <c r="B140" s="751"/>
      <c r="C140" s="779" t="s">
        <v>394</v>
      </c>
      <c r="D140" s="781"/>
      <c r="E140" s="781"/>
      <c r="F140" s="781"/>
    </row>
    <row r="141" spans="1:6" ht="12.75">
      <c r="A141" s="751" t="s">
        <v>231</v>
      </c>
      <c r="B141" s="751"/>
      <c r="C141" s="780" t="s">
        <v>395</v>
      </c>
      <c r="D141" s="780"/>
      <c r="E141" s="780"/>
      <c r="F141" s="780"/>
    </row>
    <row r="142" spans="1:6" ht="48.75" customHeight="1">
      <c r="A142" s="742" t="s">
        <v>232</v>
      </c>
      <c r="B142" s="742"/>
      <c r="C142" s="781" t="s">
        <v>396</v>
      </c>
      <c r="D142" s="781"/>
      <c r="E142" s="781"/>
      <c r="F142" s="781"/>
    </row>
    <row r="143" spans="1:6" ht="96.75" customHeight="1">
      <c r="A143" s="742" t="s">
        <v>233</v>
      </c>
      <c r="B143" s="742"/>
      <c r="C143" s="781" t="s">
        <v>396</v>
      </c>
      <c r="D143" s="781"/>
      <c r="E143" s="781"/>
      <c r="F143" s="781"/>
    </row>
    <row r="144" spans="1:6" ht="14.25" customHeight="1">
      <c r="A144" s="752" t="s">
        <v>382</v>
      </c>
      <c r="B144" s="752"/>
      <c r="C144" s="752"/>
      <c r="D144" s="752"/>
      <c r="E144" s="752"/>
      <c r="F144" s="752"/>
    </row>
    <row r="145" spans="1:6" ht="12.75">
      <c r="A145" s="751" t="s">
        <v>224</v>
      </c>
      <c r="B145" s="751"/>
      <c r="C145" s="780" t="s">
        <v>390</v>
      </c>
      <c r="D145" s="780"/>
      <c r="E145" s="780"/>
      <c r="F145" s="780"/>
    </row>
    <row r="146" spans="1:6" ht="14.25" customHeight="1">
      <c r="A146" s="751" t="s">
        <v>225</v>
      </c>
      <c r="B146" s="751"/>
      <c r="C146" s="780" t="s">
        <v>387</v>
      </c>
      <c r="D146" s="780"/>
      <c r="E146" s="780"/>
      <c r="F146" s="780"/>
    </row>
    <row r="147" spans="1:6" ht="14.25" customHeight="1">
      <c r="A147" s="751" t="s">
        <v>226</v>
      </c>
      <c r="B147" s="751"/>
      <c r="C147" s="779" t="s">
        <v>397</v>
      </c>
      <c r="D147" s="780"/>
      <c r="E147" s="780"/>
      <c r="F147" s="780"/>
    </row>
    <row r="148" spans="1:6" ht="14.25" customHeight="1">
      <c r="A148" s="751" t="s">
        <v>227</v>
      </c>
      <c r="B148" s="751"/>
      <c r="C148" s="779" t="s">
        <v>398</v>
      </c>
      <c r="D148" s="780"/>
      <c r="E148" s="780"/>
      <c r="F148" s="780"/>
    </row>
    <row r="149" spans="1:6" ht="12.75">
      <c r="A149" s="751" t="s">
        <v>228</v>
      </c>
      <c r="B149" s="751"/>
      <c r="C149" s="779" t="s">
        <v>399</v>
      </c>
      <c r="D149" s="781"/>
      <c r="E149" s="781"/>
      <c r="F149" s="781"/>
    </row>
    <row r="150" spans="1:6" ht="38.25" customHeight="1">
      <c r="A150" s="749" t="s">
        <v>229</v>
      </c>
      <c r="B150" s="749"/>
      <c r="C150" s="782" t="s">
        <v>400</v>
      </c>
      <c r="D150" s="780"/>
      <c r="E150" s="780"/>
      <c r="F150" s="780"/>
    </row>
    <row r="151" spans="1:6" ht="12.75">
      <c r="A151" s="751" t="s">
        <v>230</v>
      </c>
      <c r="B151" s="751"/>
      <c r="C151" s="779" t="s">
        <v>401</v>
      </c>
      <c r="D151" s="781"/>
      <c r="E151" s="781"/>
      <c r="F151" s="781"/>
    </row>
    <row r="152" spans="1:6" ht="12.75">
      <c r="A152" s="751" t="s">
        <v>231</v>
      </c>
      <c r="B152" s="751"/>
      <c r="C152" s="779" t="s">
        <v>402</v>
      </c>
      <c r="D152" s="780"/>
      <c r="E152" s="780"/>
      <c r="F152" s="780"/>
    </row>
    <row r="153" spans="1:6" ht="48.75" customHeight="1">
      <c r="A153" s="742" t="s">
        <v>232</v>
      </c>
      <c r="B153" s="742"/>
      <c r="C153" s="780" t="s">
        <v>403</v>
      </c>
      <c r="D153" s="780"/>
      <c r="E153" s="780"/>
      <c r="F153" s="780"/>
    </row>
    <row r="154" spans="1:6" ht="96.75" customHeight="1">
      <c r="A154" s="742" t="s">
        <v>233</v>
      </c>
      <c r="B154" s="742"/>
      <c r="C154" s="779" t="s">
        <v>404</v>
      </c>
      <c r="D154" s="780"/>
      <c r="E154" s="780"/>
      <c r="F154" s="780"/>
    </row>
    <row r="155" spans="1:6" ht="14.25" customHeight="1">
      <c r="A155" s="752" t="s">
        <v>382</v>
      </c>
      <c r="B155" s="752"/>
      <c r="C155" s="752"/>
      <c r="D155" s="752"/>
      <c r="E155" s="752"/>
      <c r="F155" s="752"/>
    </row>
    <row r="156" spans="1:6" ht="12.75">
      <c r="A156" s="751" t="s">
        <v>224</v>
      </c>
      <c r="B156" s="751"/>
      <c r="C156" s="780" t="s">
        <v>390</v>
      </c>
      <c r="D156" s="780"/>
      <c r="E156" s="780"/>
      <c r="F156" s="780"/>
    </row>
    <row r="157" spans="1:6" ht="14.25" customHeight="1">
      <c r="A157" s="751" t="s">
        <v>225</v>
      </c>
      <c r="B157" s="751"/>
      <c r="C157" s="780" t="s">
        <v>387</v>
      </c>
      <c r="D157" s="780"/>
      <c r="E157" s="780"/>
      <c r="F157" s="780"/>
    </row>
    <row r="158" spans="1:6" ht="14.25" customHeight="1">
      <c r="A158" s="751" t="s">
        <v>226</v>
      </c>
      <c r="B158" s="751"/>
      <c r="C158" s="779" t="s">
        <v>405</v>
      </c>
      <c r="D158" s="780"/>
      <c r="E158" s="780"/>
      <c r="F158" s="780"/>
    </row>
    <row r="159" spans="1:6" ht="14.25" customHeight="1">
      <c r="A159" s="751" t="s">
        <v>227</v>
      </c>
      <c r="B159" s="751"/>
      <c r="C159" s="779" t="s">
        <v>406</v>
      </c>
      <c r="D159" s="780"/>
      <c r="E159" s="780"/>
      <c r="F159" s="780"/>
    </row>
    <row r="160" spans="1:6" ht="12.75">
      <c r="A160" s="751" t="s">
        <v>228</v>
      </c>
      <c r="B160" s="751"/>
      <c r="C160" s="779" t="s">
        <v>407</v>
      </c>
      <c r="D160" s="781"/>
      <c r="E160" s="781"/>
      <c r="F160" s="781"/>
    </row>
    <row r="161" spans="1:6" ht="38.25" customHeight="1">
      <c r="A161" s="749" t="s">
        <v>229</v>
      </c>
      <c r="B161" s="749"/>
      <c r="C161" s="782" t="s">
        <v>408</v>
      </c>
      <c r="D161" s="780"/>
      <c r="E161" s="780"/>
      <c r="F161" s="780"/>
    </row>
    <row r="162" spans="1:6" ht="38.25" customHeight="1">
      <c r="A162" s="751" t="s">
        <v>230</v>
      </c>
      <c r="B162" s="751"/>
      <c r="C162" s="779" t="s">
        <v>409</v>
      </c>
      <c r="D162" s="781"/>
      <c r="E162" s="781"/>
      <c r="F162" s="781"/>
    </row>
    <row r="163" spans="1:6" ht="12.75">
      <c r="A163" s="751" t="s">
        <v>231</v>
      </c>
      <c r="B163" s="751"/>
      <c r="C163" s="779" t="s">
        <v>402</v>
      </c>
      <c r="D163" s="780"/>
      <c r="E163" s="780"/>
      <c r="F163" s="780"/>
    </row>
    <row r="164" spans="1:6" ht="48.75" customHeight="1">
      <c r="A164" s="742" t="s">
        <v>232</v>
      </c>
      <c r="B164" s="742"/>
      <c r="C164" s="780" t="s">
        <v>403</v>
      </c>
      <c r="D164" s="780"/>
      <c r="E164" s="780"/>
      <c r="F164" s="780"/>
    </row>
    <row r="165" spans="1:6" ht="96.75" customHeight="1">
      <c r="A165" s="742" t="s">
        <v>233</v>
      </c>
      <c r="B165" s="742"/>
      <c r="C165" s="779" t="s">
        <v>410</v>
      </c>
      <c r="D165" s="780"/>
      <c r="E165" s="780"/>
      <c r="F165" s="780"/>
    </row>
    <row r="166" spans="1:6" ht="14.25" customHeight="1">
      <c r="A166" s="752" t="s">
        <v>383</v>
      </c>
      <c r="B166" s="752"/>
      <c r="C166" s="752"/>
      <c r="D166" s="752"/>
      <c r="E166" s="752"/>
      <c r="F166" s="752"/>
    </row>
    <row r="167" spans="1:6" ht="12.75">
      <c r="A167" s="751" t="s">
        <v>224</v>
      </c>
      <c r="B167" s="751"/>
      <c r="C167" s="781" t="s">
        <v>179</v>
      </c>
      <c r="D167" s="781"/>
      <c r="E167" s="781"/>
      <c r="F167" s="781"/>
    </row>
    <row r="168" spans="1:6" ht="14.25" customHeight="1">
      <c r="A168" s="751" t="s">
        <v>225</v>
      </c>
      <c r="B168" s="751"/>
      <c r="C168" s="781" t="s">
        <v>179</v>
      </c>
      <c r="D168" s="781"/>
      <c r="E168" s="781"/>
      <c r="F168" s="781"/>
    </row>
    <row r="169" spans="1:6" ht="14.25" customHeight="1">
      <c r="A169" s="751" t="s">
        <v>226</v>
      </c>
      <c r="B169" s="751"/>
      <c r="C169" s="781" t="s">
        <v>179</v>
      </c>
      <c r="D169" s="781"/>
      <c r="E169" s="781"/>
      <c r="F169" s="781"/>
    </row>
    <row r="170" spans="1:6" ht="14.25" customHeight="1">
      <c r="A170" s="751" t="s">
        <v>227</v>
      </c>
      <c r="B170" s="751"/>
      <c r="C170" s="781" t="s">
        <v>179</v>
      </c>
      <c r="D170" s="781"/>
      <c r="E170" s="781"/>
      <c r="F170" s="781"/>
    </row>
    <row r="171" spans="1:6" ht="12.75">
      <c r="A171" s="751" t="s">
        <v>228</v>
      </c>
      <c r="B171" s="751"/>
      <c r="C171" s="781" t="s">
        <v>179</v>
      </c>
      <c r="D171" s="781"/>
      <c r="E171" s="781"/>
      <c r="F171" s="781"/>
    </row>
    <row r="172" spans="1:6" ht="38.25" customHeight="1">
      <c r="A172" s="749" t="s">
        <v>229</v>
      </c>
      <c r="B172" s="749"/>
      <c r="C172" s="781" t="s">
        <v>179</v>
      </c>
      <c r="D172" s="781"/>
      <c r="E172" s="781"/>
      <c r="F172" s="781"/>
    </row>
    <row r="173" spans="1:6" ht="12.75">
      <c r="A173" s="751" t="s">
        <v>230</v>
      </c>
      <c r="B173" s="751"/>
      <c r="C173" s="781" t="s">
        <v>179</v>
      </c>
      <c r="D173" s="781"/>
      <c r="E173" s="781"/>
      <c r="F173" s="781"/>
    </row>
    <row r="174" spans="1:6" ht="12.75">
      <c r="A174" s="751" t="s">
        <v>231</v>
      </c>
      <c r="B174" s="751"/>
      <c r="C174" s="781" t="s">
        <v>179</v>
      </c>
      <c r="D174" s="781"/>
      <c r="E174" s="781"/>
      <c r="F174" s="781"/>
    </row>
    <row r="175" spans="1:6" ht="48.75" customHeight="1">
      <c r="A175" s="742" t="s">
        <v>232</v>
      </c>
      <c r="B175" s="742"/>
      <c r="C175" s="781" t="s">
        <v>179</v>
      </c>
      <c r="D175" s="781"/>
      <c r="E175" s="781"/>
      <c r="F175" s="781"/>
    </row>
    <row r="176" spans="1:6" ht="96.75" customHeight="1">
      <c r="A176" s="742" t="s">
        <v>233</v>
      </c>
      <c r="B176" s="742"/>
      <c r="C176" s="781" t="s">
        <v>179</v>
      </c>
      <c r="D176" s="781"/>
      <c r="E176" s="781"/>
      <c r="F176" s="781"/>
    </row>
    <row r="177" spans="1:6" ht="14.25" customHeight="1">
      <c r="A177" s="752" t="s">
        <v>384</v>
      </c>
      <c r="B177" s="752"/>
      <c r="C177" s="752"/>
      <c r="D177" s="752"/>
      <c r="E177" s="752"/>
      <c r="F177" s="752"/>
    </row>
    <row r="178" spans="1:6" ht="12.75">
      <c r="A178" s="751" t="s">
        <v>224</v>
      </c>
      <c r="B178" s="751"/>
      <c r="C178" s="781" t="s">
        <v>437</v>
      </c>
      <c r="D178" s="781"/>
      <c r="E178" s="781"/>
      <c r="F178" s="781"/>
    </row>
    <row r="179" spans="1:6" ht="14.25" customHeight="1">
      <c r="A179" s="751" t="s">
        <v>225</v>
      </c>
      <c r="B179" s="751"/>
      <c r="C179" s="781" t="s">
        <v>438</v>
      </c>
      <c r="D179" s="781"/>
      <c r="E179" s="781"/>
      <c r="F179" s="781"/>
    </row>
    <row r="180" spans="1:6" ht="14.25" customHeight="1">
      <c r="A180" s="751" t="s">
        <v>226</v>
      </c>
      <c r="B180" s="751"/>
      <c r="C180" s="781" t="s">
        <v>439</v>
      </c>
      <c r="D180" s="781"/>
      <c r="E180" s="781"/>
      <c r="F180" s="781"/>
    </row>
    <row r="181" spans="1:6" ht="14.25" customHeight="1">
      <c r="A181" s="751" t="s">
        <v>227</v>
      </c>
      <c r="B181" s="751"/>
      <c r="C181" s="781" t="s">
        <v>440</v>
      </c>
      <c r="D181" s="781"/>
      <c r="E181" s="781"/>
      <c r="F181" s="781"/>
    </row>
    <row r="182" spans="1:6" ht="12.75">
      <c r="A182" s="751" t="s">
        <v>228</v>
      </c>
      <c r="B182" s="751"/>
      <c r="C182" s="781" t="s">
        <v>441</v>
      </c>
      <c r="D182" s="781"/>
      <c r="E182" s="781"/>
      <c r="F182" s="781"/>
    </row>
    <row r="183" spans="1:6" ht="38.25" customHeight="1">
      <c r="A183" s="749" t="s">
        <v>229</v>
      </c>
      <c r="B183" s="749"/>
      <c r="C183" s="781" t="s">
        <v>442</v>
      </c>
      <c r="D183" s="781"/>
      <c r="E183" s="781"/>
      <c r="F183" s="781"/>
    </row>
    <row r="184" spans="1:6" ht="12.75">
      <c r="A184" s="751" t="s">
        <v>230</v>
      </c>
      <c r="B184" s="751"/>
      <c r="C184" s="781" t="s">
        <v>444</v>
      </c>
      <c r="D184" s="781"/>
      <c r="E184" s="781"/>
      <c r="F184" s="781"/>
    </row>
    <row r="185" spans="1:6" ht="12.75">
      <c r="A185" s="751" t="s">
        <v>231</v>
      </c>
      <c r="B185" s="751"/>
      <c r="C185" s="781" t="s">
        <v>402</v>
      </c>
      <c r="D185" s="781"/>
      <c r="E185" s="781"/>
      <c r="F185" s="781"/>
    </row>
    <row r="186" spans="1:6" ht="48.75" customHeight="1">
      <c r="A186" s="742" t="s">
        <v>232</v>
      </c>
      <c r="B186" s="742"/>
      <c r="C186" s="781" t="s">
        <v>446</v>
      </c>
      <c r="D186" s="781"/>
      <c r="E186" s="781"/>
      <c r="F186" s="781"/>
    </row>
    <row r="187" spans="1:6" ht="96.75" customHeight="1">
      <c r="A187" s="742" t="s">
        <v>233</v>
      </c>
      <c r="B187" s="742"/>
      <c r="C187" s="781" t="s">
        <v>445</v>
      </c>
      <c r="D187" s="781"/>
      <c r="E187" s="781"/>
      <c r="F187" s="781"/>
    </row>
    <row r="188" spans="1:6" ht="14.25" customHeight="1">
      <c r="A188" s="752" t="s">
        <v>384</v>
      </c>
      <c r="B188" s="752"/>
      <c r="C188" s="752"/>
      <c r="D188" s="752"/>
      <c r="E188" s="752"/>
      <c r="F188" s="752"/>
    </row>
    <row r="189" spans="1:6" ht="12.75">
      <c r="A189" s="751" t="s">
        <v>224</v>
      </c>
      <c r="B189" s="751"/>
      <c r="C189" s="818" t="s">
        <v>437</v>
      </c>
      <c r="D189" s="819"/>
      <c r="E189" s="819"/>
      <c r="F189" s="820"/>
    </row>
    <row r="190" spans="1:6" ht="14.25" customHeight="1">
      <c r="A190" s="751" t="s">
        <v>225</v>
      </c>
      <c r="B190" s="751"/>
      <c r="C190" s="818" t="s">
        <v>438</v>
      </c>
      <c r="D190" s="819"/>
      <c r="E190" s="819"/>
      <c r="F190" s="820"/>
    </row>
    <row r="191" spans="1:6" ht="14.25" customHeight="1">
      <c r="A191" s="751" t="s">
        <v>226</v>
      </c>
      <c r="B191" s="751"/>
      <c r="C191" s="818" t="s">
        <v>447</v>
      </c>
      <c r="D191" s="819"/>
      <c r="E191" s="819"/>
      <c r="F191" s="820"/>
    </row>
    <row r="192" spans="1:6" ht="14.25" customHeight="1">
      <c r="A192" s="751" t="s">
        <v>227</v>
      </c>
      <c r="B192" s="751"/>
      <c r="C192" s="818" t="s">
        <v>448</v>
      </c>
      <c r="D192" s="819"/>
      <c r="E192" s="819"/>
      <c r="F192" s="820"/>
    </row>
    <row r="193" spans="1:6" ht="12.75">
      <c r="A193" s="751" t="s">
        <v>228</v>
      </c>
      <c r="B193" s="751"/>
      <c r="C193" s="818" t="s">
        <v>449</v>
      </c>
      <c r="D193" s="819"/>
      <c r="E193" s="819"/>
      <c r="F193" s="820"/>
    </row>
    <row r="194" spans="1:6" ht="38.25" customHeight="1">
      <c r="A194" s="749" t="s">
        <v>229</v>
      </c>
      <c r="B194" s="749"/>
      <c r="C194" s="818" t="s">
        <v>453</v>
      </c>
      <c r="D194" s="819"/>
      <c r="E194" s="819"/>
      <c r="F194" s="820"/>
    </row>
    <row r="195" spans="1:6" ht="90" customHeight="1">
      <c r="A195" s="751" t="s">
        <v>230</v>
      </c>
      <c r="B195" s="751"/>
      <c r="C195" s="818" t="s">
        <v>450</v>
      </c>
      <c r="D195" s="819"/>
      <c r="E195" s="819"/>
      <c r="F195" s="820"/>
    </row>
    <row r="196" spans="1:6" ht="12.75">
      <c r="A196" s="751" t="s">
        <v>231</v>
      </c>
      <c r="B196" s="751"/>
      <c r="C196" s="818" t="s">
        <v>402</v>
      </c>
      <c r="D196" s="819"/>
      <c r="E196" s="819"/>
      <c r="F196" s="820"/>
    </row>
    <row r="197" spans="1:6" ht="48.75" customHeight="1">
      <c r="A197" s="742" t="s">
        <v>232</v>
      </c>
      <c r="B197" s="742"/>
      <c r="C197" s="818" t="s">
        <v>451</v>
      </c>
      <c r="D197" s="819"/>
      <c r="E197" s="819"/>
      <c r="F197" s="820"/>
    </row>
    <row r="198" spans="1:6" ht="96.75" customHeight="1">
      <c r="A198" s="742" t="s">
        <v>233</v>
      </c>
      <c r="B198" s="742"/>
      <c r="C198" s="818" t="s">
        <v>452</v>
      </c>
      <c r="D198" s="819"/>
      <c r="E198" s="819"/>
      <c r="F198" s="820"/>
    </row>
    <row r="199" spans="1:6" ht="14.25" customHeight="1">
      <c r="A199" s="752" t="s">
        <v>384</v>
      </c>
      <c r="B199" s="752"/>
      <c r="C199" s="752"/>
      <c r="D199" s="752"/>
      <c r="E199" s="752"/>
      <c r="F199" s="752"/>
    </row>
    <row r="200" spans="1:6" ht="12.75">
      <c r="A200" s="751" t="s">
        <v>224</v>
      </c>
      <c r="B200" s="751"/>
      <c r="C200" s="781" t="s">
        <v>437</v>
      </c>
      <c r="D200" s="781"/>
      <c r="E200" s="781"/>
      <c r="F200" s="781"/>
    </row>
    <row r="201" spans="1:6" ht="14.25" customHeight="1">
      <c r="A201" s="751" t="s">
        <v>225</v>
      </c>
      <c r="B201" s="751"/>
      <c r="C201" s="781" t="s">
        <v>454</v>
      </c>
      <c r="D201" s="781"/>
      <c r="E201" s="781"/>
      <c r="F201" s="781"/>
    </row>
    <row r="202" spans="1:6" ht="14.25" customHeight="1">
      <c r="A202" s="751" t="s">
        <v>226</v>
      </c>
      <c r="B202" s="751"/>
      <c r="C202" s="781" t="s">
        <v>455</v>
      </c>
      <c r="D202" s="781"/>
      <c r="E202" s="781"/>
      <c r="F202" s="781"/>
    </row>
    <row r="203" spans="1:6" ht="14.25" customHeight="1">
      <c r="A203" s="751" t="s">
        <v>227</v>
      </c>
      <c r="B203" s="751"/>
      <c r="C203" s="781" t="s">
        <v>456</v>
      </c>
      <c r="D203" s="781"/>
      <c r="E203" s="781"/>
      <c r="F203" s="781"/>
    </row>
    <row r="204" spans="1:6" ht="12.75">
      <c r="A204" s="751" t="s">
        <v>228</v>
      </c>
      <c r="B204" s="751"/>
      <c r="C204" s="781" t="s">
        <v>457</v>
      </c>
      <c r="D204" s="781"/>
      <c r="E204" s="781"/>
      <c r="F204" s="781"/>
    </row>
    <row r="205" spans="1:6" ht="38.25" customHeight="1">
      <c r="A205" s="749" t="s">
        <v>229</v>
      </c>
      <c r="B205" s="749"/>
      <c r="C205" s="781" t="s">
        <v>458</v>
      </c>
      <c r="D205" s="781"/>
      <c r="E205" s="781"/>
      <c r="F205" s="781"/>
    </row>
    <row r="206" spans="1:6" ht="90" customHeight="1">
      <c r="A206" s="751" t="s">
        <v>230</v>
      </c>
      <c r="B206" s="751"/>
      <c r="C206" s="781" t="s">
        <v>459</v>
      </c>
      <c r="D206" s="781"/>
      <c r="E206" s="781"/>
      <c r="F206" s="781"/>
    </row>
    <row r="207" spans="1:6" ht="12.75">
      <c r="A207" s="751" t="s">
        <v>231</v>
      </c>
      <c r="B207" s="751"/>
      <c r="C207" s="781" t="s">
        <v>395</v>
      </c>
      <c r="D207" s="781"/>
      <c r="E207" s="781"/>
      <c r="F207" s="781"/>
    </row>
    <row r="208" spans="1:6" ht="48.75" customHeight="1">
      <c r="A208" s="742" t="s">
        <v>232</v>
      </c>
      <c r="B208" s="742"/>
      <c r="C208" s="781" t="s">
        <v>179</v>
      </c>
      <c r="D208" s="781"/>
      <c r="E208" s="781"/>
      <c r="F208" s="781"/>
    </row>
    <row r="209" spans="1:6" ht="96.75" customHeight="1">
      <c r="A209" s="742" t="s">
        <v>233</v>
      </c>
      <c r="B209" s="742"/>
      <c r="C209" s="781" t="s">
        <v>179</v>
      </c>
      <c r="D209" s="781"/>
      <c r="E209" s="781"/>
      <c r="F209" s="781"/>
    </row>
    <row r="210" spans="1:6" ht="14.25" customHeight="1">
      <c r="A210" s="752" t="s">
        <v>384</v>
      </c>
      <c r="B210" s="752"/>
      <c r="C210" s="752"/>
      <c r="D210" s="752"/>
      <c r="E210" s="752"/>
      <c r="F210" s="752"/>
    </row>
    <row r="211" spans="1:6" ht="12.75">
      <c r="A211" s="751" t="s">
        <v>224</v>
      </c>
      <c r="B211" s="751"/>
      <c r="C211" s="781" t="s">
        <v>437</v>
      </c>
      <c r="D211" s="781"/>
      <c r="E211" s="781"/>
      <c r="F211" s="781"/>
    </row>
    <row r="212" spans="1:6" ht="14.25" customHeight="1">
      <c r="A212" s="751" t="s">
        <v>225</v>
      </c>
      <c r="B212" s="751"/>
      <c r="C212" s="781" t="s">
        <v>438</v>
      </c>
      <c r="D212" s="781"/>
      <c r="E212" s="781"/>
      <c r="F212" s="781"/>
    </row>
    <row r="213" spans="1:6" ht="30" customHeight="1">
      <c r="A213" s="751" t="s">
        <v>226</v>
      </c>
      <c r="B213" s="751"/>
      <c r="C213" s="781" t="s">
        <v>460</v>
      </c>
      <c r="D213" s="781"/>
      <c r="E213" s="781"/>
      <c r="F213" s="781"/>
    </row>
    <row r="214" spans="1:6" ht="14.25" customHeight="1">
      <c r="A214" s="751" t="s">
        <v>227</v>
      </c>
      <c r="B214" s="751"/>
      <c r="C214" s="781" t="s">
        <v>461</v>
      </c>
      <c r="D214" s="781"/>
      <c r="E214" s="781"/>
      <c r="F214" s="781"/>
    </row>
    <row r="215" spans="1:6" ht="12.75">
      <c r="A215" s="751" t="s">
        <v>228</v>
      </c>
      <c r="B215" s="751"/>
      <c r="C215" s="781" t="s">
        <v>462</v>
      </c>
      <c r="D215" s="781"/>
      <c r="E215" s="781"/>
      <c r="F215" s="781"/>
    </row>
    <row r="216" spans="1:6" ht="38.25" customHeight="1">
      <c r="A216" s="749" t="s">
        <v>229</v>
      </c>
      <c r="B216" s="749"/>
      <c r="C216" s="781" t="s">
        <v>472</v>
      </c>
      <c r="D216" s="781"/>
      <c r="E216" s="781"/>
      <c r="F216" s="781"/>
    </row>
    <row r="217" spans="1:6" ht="109.5" customHeight="1">
      <c r="A217" s="751" t="s">
        <v>230</v>
      </c>
      <c r="B217" s="751"/>
      <c r="C217" s="781" t="s">
        <v>463</v>
      </c>
      <c r="D217" s="781"/>
      <c r="E217" s="781"/>
      <c r="F217" s="781"/>
    </row>
    <row r="218" spans="1:6" ht="12.75">
      <c r="A218" s="751" t="s">
        <v>231</v>
      </c>
      <c r="B218" s="751"/>
      <c r="C218" s="781" t="s">
        <v>395</v>
      </c>
      <c r="D218" s="781"/>
      <c r="E218" s="781"/>
      <c r="F218" s="781"/>
    </row>
    <row r="219" spans="1:6" ht="48.75" customHeight="1">
      <c r="A219" s="742" t="s">
        <v>232</v>
      </c>
      <c r="B219" s="742"/>
      <c r="C219" s="781" t="s">
        <v>179</v>
      </c>
      <c r="D219" s="781"/>
      <c r="E219" s="781"/>
      <c r="F219" s="781"/>
    </row>
    <row r="220" spans="1:6" ht="96.75" customHeight="1">
      <c r="A220" s="742" t="s">
        <v>233</v>
      </c>
      <c r="B220" s="742"/>
      <c r="C220" s="781" t="s">
        <v>179</v>
      </c>
      <c r="D220" s="781"/>
      <c r="E220" s="781"/>
      <c r="F220" s="781"/>
    </row>
    <row r="221" spans="1:6" ht="14.25" customHeight="1">
      <c r="A221" s="752" t="s">
        <v>385</v>
      </c>
      <c r="B221" s="752"/>
      <c r="C221" s="752"/>
      <c r="D221" s="752"/>
      <c r="E221" s="752"/>
      <c r="F221" s="752"/>
    </row>
    <row r="222" spans="1:6" ht="12.75">
      <c r="A222" s="751" t="s">
        <v>224</v>
      </c>
      <c r="B222" s="751"/>
      <c r="C222" s="753" t="s">
        <v>490</v>
      </c>
      <c r="D222" s="815"/>
      <c r="E222" s="815"/>
      <c r="F222" s="816"/>
    </row>
    <row r="223" spans="1:6" ht="14.25" customHeight="1">
      <c r="A223" s="751" t="s">
        <v>225</v>
      </c>
      <c r="B223" s="751"/>
      <c r="C223" s="753" t="s">
        <v>491</v>
      </c>
      <c r="D223" s="815"/>
      <c r="E223" s="815"/>
      <c r="F223" s="816"/>
    </row>
    <row r="224" spans="1:6" ht="14.25" customHeight="1">
      <c r="A224" s="751" t="s">
        <v>226</v>
      </c>
      <c r="B224" s="751"/>
      <c r="C224" s="814" t="s">
        <v>492</v>
      </c>
      <c r="D224" s="815"/>
      <c r="E224" s="815"/>
      <c r="F224" s="816"/>
    </row>
    <row r="225" spans="1:6" ht="14.25" customHeight="1">
      <c r="A225" s="751" t="s">
        <v>227</v>
      </c>
      <c r="B225" s="751"/>
      <c r="C225" s="814" t="s">
        <v>493</v>
      </c>
      <c r="D225" s="815"/>
      <c r="E225" s="815"/>
      <c r="F225" s="816"/>
    </row>
    <row r="226" spans="1:6" ht="12.75">
      <c r="A226" s="751" t="s">
        <v>228</v>
      </c>
      <c r="B226" s="751"/>
      <c r="C226" s="814" t="s">
        <v>494</v>
      </c>
      <c r="D226" s="815"/>
      <c r="E226" s="815"/>
      <c r="F226" s="816"/>
    </row>
    <row r="227" spans="1:6" ht="38.25" customHeight="1">
      <c r="A227" s="749" t="s">
        <v>229</v>
      </c>
      <c r="B227" s="749"/>
      <c r="C227" s="817" t="s">
        <v>495</v>
      </c>
      <c r="D227" s="815"/>
      <c r="E227" s="815"/>
      <c r="F227" s="816"/>
    </row>
    <row r="228" spans="1:6" ht="12.75">
      <c r="A228" s="751" t="s">
        <v>230</v>
      </c>
      <c r="B228" s="751"/>
      <c r="C228" s="814" t="s">
        <v>496</v>
      </c>
      <c r="D228" s="815"/>
      <c r="E228" s="815"/>
      <c r="F228" s="816"/>
    </row>
    <row r="229" spans="1:6" ht="12.75">
      <c r="A229" s="751" t="s">
        <v>231</v>
      </c>
      <c r="B229" s="751"/>
      <c r="C229" s="814" t="s">
        <v>497</v>
      </c>
      <c r="D229" s="815"/>
      <c r="E229" s="815"/>
      <c r="F229" s="816"/>
    </row>
    <row r="230" spans="1:6" ht="48.75" customHeight="1">
      <c r="A230" s="742" t="s">
        <v>232</v>
      </c>
      <c r="B230" s="742"/>
      <c r="C230" s="811" t="s">
        <v>179</v>
      </c>
      <c r="D230" s="812"/>
      <c r="E230" s="812"/>
      <c r="F230" s="813"/>
    </row>
    <row r="231" spans="1:6" ht="96.75" customHeight="1">
      <c r="A231" s="742" t="s">
        <v>233</v>
      </c>
      <c r="B231" s="742"/>
      <c r="C231" s="811" t="s">
        <v>179</v>
      </c>
      <c r="D231" s="812"/>
      <c r="E231" s="812"/>
      <c r="F231" s="813"/>
    </row>
    <row r="232" spans="1:6" ht="14.25" customHeight="1">
      <c r="A232" s="752" t="s">
        <v>385</v>
      </c>
      <c r="B232" s="752"/>
      <c r="C232" s="752"/>
      <c r="D232" s="752"/>
      <c r="E232" s="752"/>
      <c r="F232" s="752"/>
    </row>
    <row r="233" spans="1:6" ht="12.75">
      <c r="A233" s="751" t="s">
        <v>224</v>
      </c>
      <c r="B233" s="751"/>
      <c r="C233" s="753" t="s">
        <v>490</v>
      </c>
      <c r="D233" s="754"/>
      <c r="E233" s="754"/>
      <c r="F233" s="755"/>
    </row>
    <row r="234" spans="1:6" ht="14.25" customHeight="1">
      <c r="A234" s="751" t="s">
        <v>225</v>
      </c>
      <c r="B234" s="751"/>
      <c r="C234" s="743" t="s">
        <v>491</v>
      </c>
      <c r="D234" s="744"/>
      <c r="E234" s="744"/>
      <c r="F234" s="745"/>
    </row>
    <row r="235" spans="1:6" ht="14.25" customHeight="1">
      <c r="A235" s="751" t="s">
        <v>226</v>
      </c>
      <c r="B235" s="751"/>
      <c r="C235" s="756" t="s">
        <v>498</v>
      </c>
      <c r="D235" s="744"/>
      <c r="E235" s="744"/>
      <c r="F235" s="745"/>
    </row>
    <row r="236" spans="1:6" ht="14.25" customHeight="1">
      <c r="A236" s="751" t="s">
        <v>227</v>
      </c>
      <c r="B236" s="751"/>
      <c r="C236" s="743" t="s">
        <v>499</v>
      </c>
      <c r="D236" s="744"/>
      <c r="E236" s="744"/>
      <c r="F236" s="745"/>
    </row>
    <row r="237" spans="1:6" ht="12.75">
      <c r="A237" s="751" t="s">
        <v>228</v>
      </c>
      <c r="B237" s="751"/>
      <c r="C237" s="743" t="s">
        <v>500</v>
      </c>
      <c r="D237" s="744"/>
      <c r="E237" s="744"/>
      <c r="F237" s="745"/>
    </row>
    <row r="238" spans="1:6" ht="38.25" customHeight="1">
      <c r="A238" s="749" t="s">
        <v>229</v>
      </c>
      <c r="B238" s="749"/>
      <c r="C238" s="750" t="s">
        <v>501</v>
      </c>
      <c r="D238" s="744"/>
      <c r="E238" s="744"/>
      <c r="F238" s="745"/>
    </row>
    <row r="239" spans="1:6" ht="12.75">
      <c r="A239" s="751" t="s">
        <v>230</v>
      </c>
      <c r="B239" s="751"/>
      <c r="C239" s="756" t="s">
        <v>502</v>
      </c>
      <c r="D239" s="744"/>
      <c r="E239" s="744"/>
      <c r="F239" s="745"/>
    </row>
    <row r="240" spans="1:6" ht="12.75">
      <c r="A240" s="751" t="s">
        <v>231</v>
      </c>
      <c r="B240" s="751"/>
      <c r="C240" s="743" t="s">
        <v>402</v>
      </c>
      <c r="D240" s="744"/>
      <c r="E240" s="744"/>
      <c r="F240" s="745"/>
    </row>
    <row r="241" spans="1:6" ht="48.75" customHeight="1">
      <c r="A241" s="742" t="s">
        <v>232</v>
      </c>
      <c r="B241" s="742"/>
      <c r="C241" s="743" t="s">
        <v>403</v>
      </c>
      <c r="D241" s="744"/>
      <c r="E241" s="744"/>
      <c r="F241" s="745"/>
    </row>
    <row r="242" spans="1:6" ht="159.75" customHeight="1">
      <c r="A242" s="742" t="s">
        <v>233</v>
      </c>
      <c r="B242" s="742"/>
      <c r="C242" s="746" t="s">
        <v>503</v>
      </c>
      <c r="D242" s="747"/>
      <c r="E242" s="747"/>
      <c r="F242" s="748"/>
    </row>
    <row r="243" spans="1:6" ht="14.25" customHeight="1">
      <c r="A243" s="752" t="s">
        <v>385</v>
      </c>
      <c r="B243" s="752"/>
      <c r="C243" s="752"/>
      <c r="D243" s="752"/>
      <c r="E243" s="752"/>
      <c r="F243" s="752"/>
    </row>
    <row r="244" spans="1:6" ht="12.75">
      <c r="A244" s="751" t="s">
        <v>224</v>
      </c>
      <c r="B244" s="751"/>
      <c r="C244" s="753" t="s">
        <v>490</v>
      </c>
      <c r="D244" s="754"/>
      <c r="E244" s="754"/>
      <c r="F244" s="755"/>
    </row>
    <row r="245" spans="1:6" ht="14.25" customHeight="1">
      <c r="A245" s="751" t="s">
        <v>225</v>
      </c>
      <c r="B245" s="751"/>
      <c r="C245" s="743" t="s">
        <v>491</v>
      </c>
      <c r="D245" s="744"/>
      <c r="E245" s="744"/>
      <c r="F245" s="745"/>
    </row>
    <row r="246" spans="1:6" ht="14.25" customHeight="1">
      <c r="A246" s="751" t="s">
        <v>226</v>
      </c>
      <c r="B246" s="751"/>
      <c r="C246" s="743" t="s">
        <v>504</v>
      </c>
      <c r="D246" s="744"/>
      <c r="E246" s="744"/>
      <c r="F246" s="745"/>
    </row>
    <row r="247" spans="1:6" ht="14.25" customHeight="1">
      <c r="A247" s="751" t="s">
        <v>227</v>
      </c>
      <c r="B247" s="751"/>
      <c r="C247" s="743" t="s">
        <v>505</v>
      </c>
      <c r="D247" s="744"/>
      <c r="E247" s="744"/>
      <c r="F247" s="745"/>
    </row>
    <row r="248" spans="1:6" ht="12.75">
      <c r="A248" s="751" t="s">
        <v>228</v>
      </c>
      <c r="B248" s="751"/>
      <c r="C248" s="743" t="s">
        <v>500</v>
      </c>
      <c r="D248" s="744"/>
      <c r="E248" s="744"/>
      <c r="F248" s="745"/>
    </row>
    <row r="249" spans="1:6" ht="38.25" customHeight="1">
      <c r="A249" s="749" t="s">
        <v>229</v>
      </c>
      <c r="B249" s="749"/>
      <c r="C249" s="750" t="s">
        <v>506</v>
      </c>
      <c r="D249" s="744"/>
      <c r="E249" s="744"/>
      <c r="F249" s="745"/>
    </row>
    <row r="250" spans="1:6" ht="12.75">
      <c r="A250" s="751" t="s">
        <v>230</v>
      </c>
      <c r="B250" s="751"/>
      <c r="C250" s="743" t="s">
        <v>507</v>
      </c>
      <c r="D250" s="744"/>
      <c r="E250" s="744"/>
      <c r="F250" s="745"/>
    </row>
    <row r="251" spans="1:6" ht="12.75">
      <c r="A251" s="751" t="s">
        <v>231</v>
      </c>
      <c r="B251" s="751"/>
      <c r="C251" s="743" t="s">
        <v>402</v>
      </c>
      <c r="D251" s="744"/>
      <c r="E251" s="744"/>
      <c r="F251" s="745"/>
    </row>
    <row r="252" spans="1:6" ht="48.75" customHeight="1">
      <c r="A252" s="742" t="s">
        <v>232</v>
      </c>
      <c r="B252" s="742"/>
      <c r="C252" s="743" t="s">
        <v>403</v>
      </c>
      <c r="D252" s="744"/>
      <c r="E252" s="744"/>
      <c r="F252" s="745"/>
    </row>
    <row r="253" spans="1:6" ht="159.75" customHeight="1">
      <c r="A253" s="742" t="s">
        <v>233</v>
      </c>
      <c r="B253" s="742"/>
      <c r="C253" s="746" t="s">
        <v>508</v>
      </c>
      <c r="D253" s="747"/>
      <c r="E253" s="747"/>
      <c r="F253" s="748"/>
    </row>
    <row r="254" spans="1:6" ht="36" customHeight="1">
      <c r="A254" s="836" t="s">
        <v>234</v>
      </c>
      <c r="B254" s="836"/>
      <c r="C254" s="836"/>
      <c r="D254" s="836"/>
      <c r="E254" s="836"/>
      <c r="F254" s="836"/>
    </row>
    <row r="255" spans="1:6" ht="14.25" customHeight="1">
      <c r="A255" s="752" t="s">
        <v>382</v>
      </c>
      <c r="B255" s="752"/>
      <c r="C255" s="752"/>
      <c r="D255" s="752"/>
      <c r="E255" s="752"/>
      <c r="F255" s="752"/>
    </row>
    <row r="256" spans="1:12" ht="134.25" customHeight="1">
      <c r="A256" s="776" t="s">
        <v>420</v>
      </c>
      <c r="B256" s="777"/>
      <c r="C256" s="777"/>
      <c r="D256" s="777"/>
      <c r="E256" s="777"/>
      <c r="F256" s="777"/>
      <c r="L256" s="351"/>
    </row>
    <row r="257" spans="1:6" ht="14.25" customHeight="1">
      <c r="A257" s="752" t="s">
        <v>383</v>
      </c>
      <c r="B257" s="752"/>
      <c r="C257" s="752"/>
      <c r="D257" s="752"/>
      <c r="E257" s="752"/>
      <c r="F257" s="752"/>
    </row>
    <row r="258" spans="1:6" ht="40.5" customHeight="1" thickBot="1">
      <c r="A258" s="778" t="s">
        <v>421</v>
      </c>
      <c r="B258" s="778"/>
      <c r="C258" s="778"/>
      <c r="D258" s="778"/>
      <c r="E258" s="778"/>
      <c r="F258" s="778"/>
    </row>
    <row r="259" spans="1:6" ht="164.25" customHeight="1" thickBot="1">
      <c r="A259" s="766" t="s">
        <v>422</v>
      </c>
      <c r="B259" s="767"/>
      <c r="C259" s="767"/>
      <c r="D259" s="767"/>
      <c r="E259" s="767"/>
      <c r="F259" s="768"/>
    </row>
    <row r="260" spans="1:6" ht="318" customHeight="1" thickBot="1">
      <c r="A260" s="766" t="s">
        <v>423</v>
      </c>
      <c r="B260" s="767"/>
      <c r="C260" s="767"/>
      <c r="D260" s="767"/>
      <c r="E260" s="767"/>
      <c r="F260" s="768"/>
    </row>
    <row r="261" spans="1:6" ht="213.75" customHeight="1" thickBot="1">
      <c r="A261" s="766" t="s">
        <v>428</v>
      </c>
      <c r="B261" s="767"/>
      <c r="C261" s="767"/>
      <c r="D261" s="767"/>
      <c r="E261" s="767"/>
      <c r="F261" s="768"/>
    </row>
    <row r="262" spans="1:6" ht="199.5" customHeight="1" thickBot="1">
      <c r="A262" s="766" t="s">
        <v>424</v>
      </c>
      <c r="B262" s="767"/>
      <c r="C262" s="767"/>
      <c r="D262" s="767"/>
      <c r="E262" s="767"/>
      <c r="F262" s="768"/>
    </row>
    <row r="263" spans="1:6" ht="252" customHeight="1" thickBot="1">
      <c r="A263" s="766" t="s">
        <v>425</v>
      </c>
      <c r="B263" s="837"/>
      <c r="C263" s="837"/>
      <c r="D263" s="837"/>
      <c r="E263" s="837"/>
      <c r="F263" s="838"/>
    </row>
    <row r="264" spans="1:6" ht="351" customHeight="1" thickBot="1">
      <c r="A264" s="766" t="s">
        <v>427</v>
      </c>
      <c r="B264" s="767"/>
      <c r="C264" s="767"/>
      <c r="D264" s="767"/>
      <c r="E264" s="767"/>
      <c r="F264" s="768"/>
    </row>
    <row r="265" spans="1:6" ht="249" customHeight="1" thickBot="1">
      <c r="A265" s="769" t="s">
        <v>426</v>
      </c>
      <c r="B265" s="770"/>
      <c r="C265" s="770"/>
      <c r="D265" s="770"/>
      <c r="E265" s="770"/>
      <c r="F265" s="771"/>
    </row>
    <row r="266" spans="1:6" ht="14.25" customHeight="1">
      <c r="A266" s="752" t="s">
        <v>384</v>
      </c>
      <c r="B266" s="752"/>
      <c r="C266" s="752"/>
      <c r="D266" s="752"/>
      <c r="E266" s="752"/>
      <c r="F266" s="752"/>
    </row>
    <row r="267" spans="1:6" ht="39" customHeight="1">
      <c r="A267" s="846" t="s">
        <v>464</v>
      </c>
      <c r="B267" s="847"/>
      <c r="C267" s="847"/>
      <c r="D267" s="847"/>
      <c r="E267" s="847"/>
      <c r="F267" s="848"/>
    </row>
    <row r="268" spans="1:6" ht="37.5" customHeight="1">
      <c r="A268" s="846" t="s">
        <v>465</v>
      </c>
      <c r="B268" s="847"/>
      <c r="C268" s="847"/>
      <c r="D268" s="847"/>
      <c r="E268" s="847"/>
      <c r="F268" s="848"/>
    </row>
    <row r="269" spans="1:6" ht="124.5" customHeight="1">
      <c r="A269" s="846" t="s">
        <v>466</v>
      </c>
      <c r="B269" s="847"/>
      <c r="C269" s="847"/>
      <c r="D269" s="847"/>
      <c r="E269" s="847"/>
      <c r="F269" s="848"/>
    </row>
    <row r="270" spans="1:6" ht="231.75" customHeight="1">
      <c r="A270" s="846" t="s">
        <v>467</v>
      </c>
      <c r="B270" s="847"/>
      <c r="C270" s="847"/>
      <c r="D270" s="847"/>
      <c r="E270" s="847"/>
      <c r="F270" s="848"/>
    </row>
    <row r="271" spans="1:6" ht="14.25" customHeight="1">
      <c r="A271" s="752" t="s">
        <v>385</v>
      </c>
      <c r="B271" s="752"/>
      <c r="C271" s="752"/>
      <c r="D271" s="752"/>
      <c r="E271" s="752"/>
      <c r="F271" s="752"/>
    </row>
    <row r="272" spans="1:6" ht="36" customHeight="1">
      <c r="A272" s="757" t="s">
        <v>486</v>
      </c>
      <c r="B272" s="758"/>
      <c r="C272" s="758"/>
      <c r="D272" s="758"/>
      <c r="E272" s="758"/>
      <c r="F272" s="759"/>
    </row>
    <row r="273" spans="1:6" ht="159.75" customHeight="1">
      <c r="A273" s="760" t="s">
        <v>487</v>
      </c>
      <c r="B273" s="761"/>
      <c r="C273" s="761"/>
      <c r="D273" s="761"/>
      <c r="E273" s="761"/>
      <c r="F273" s="762"/>
    </row>
    <row r="274" spans="1:6" ht="159.75" customHeight="1">
      <c r="A274" s="763" t="s">
        <v>488</v>
      </c>
      <c r="B274" s="764"/>
      <c r="C274" s="764"/>
      <c r="D274" s="764"/>
      <c r="E274" s="764"/>
      <c r="F274" s="765"/>
    </row>
    <row r="275" spans="1:6" ht="319.5" customHeight="1">
      <c r="A275" s="763" t="s">
        <v>489</v>
      </c>
      <c r="B275" s="764"/>
      <c r="C275" s="764"/>
      <c r="D275" s="764"/>
      <c r="E275" s="764"/>
      <c r="F275" s="765"/>
    </row>
    <row r="276" spans="1:6" ht="34.5" customHeight="1">
      <c r="A276" s="833" t="s">
        <v>235</v>
      </c>
      <c r="B276" s="833"/>
      <c r="C276" s="833"/>
      <c r="D276" s="833"/>
      <c r="E276" s="833"/>
      <c r="F276" s="833"/>
    </row>
    <row r="277" spans="1:6" ht="15">
      <c r="A277" s="834"/>
      <c r="B277" s="834"/>
      <c r="C277" s="834"/>
      <c r="D277" s="834"/>
      <c r="E277" s="834"/>
      <c r="F277" s="834"/>
    </row>
    <row r="278" spans="1:6" ht="14.25" customHeight="1">
      <c r="A278" s="752" t="s">
        <v>382</v>
      </c>
      <c r="B278" s="752"/>
      <c r="C278" s="752"/>
      <c r="D278" s="752"/>
      <c r="E278" s="752"/>
      <c r="F278" s="752"/>
    </row>
    <row r="279" spans="1:6" ht="33.75" customHeight="1">
      <c r="A279" s="783" t="s">
        <v>215</v>
      </c>
      <c r="B279" s="783"/>
      <c r="C279" s="779" t="s">
        <v>411</v>
      </c>
      <c r="D279" s="781"/>
      <c r="E279" s="781"/>
      <c r="F279" s="781"/>
    </row>
    <row r="280" spans="1:6" ht="12.75">
      <c r="A280" s="751" t="s">
        <v>236</v>
      </c>
      <c r="B280" s="751"/>
      <c r="C280" s="780" t="s">
        <v>412</v>
      </c>
      <c r="D280" s="780"/>
      <c r="E280" s="780"/>
      <c r="F280" s="780"/>
    </row>
    <row r="281" spans="1:6" ht="12.75" customHeight="1">
      <c r="A281" s="751" t="s">
        <v>217</v>
      </c>
      <c r="B281" s="751"/>
      <c r="C281" s="839">
        <v>8000000</v>
      </c>
      <c r="D281" s="780"/>
      <c r="E281" s="780"/>
      <c r="F281" s="780"/>
    </row>
    <row r="282" spans="1:6" ht="12.75">
      <c r="A282" s="751" t="s">
        <v>218</v>
      </c>
      <c r="B282" s="751"/>
      <c r="C282" s="779" t="s">
        <v>413</v>
      </c>
      <c r="D282" s="780"/>
      <c r="E282" s="780"/>
      <c r="F282" s="780"/>
    </row>
    <row r="283" spans="1:6" ht="26.25" customHeight="1">
      <c r="A283" s="751" t="s">
        <v>237</v>
      </c>
      <c r="B283" s="751"/>
      <c r="C283" s="780" t="s">
        <v>414</v>
      </c>
      <c r="D283" s="780"/>
      <c r="E283" s="780"/>
      <c r="F283" s="780"/>
    </row>
    <row r="284" spans="1:6" ht="24" customHeight="1">
      <c r="A284" s="751" t="s">
        <v>220</v>
      </c>
      <c r="B284" s="751"/>
      <c r="C284" s="780">
        <v>10</v>
      </c>
      <c r="D284" s="780"/>
      <c r="E284" s="780"/>
      <c r="F284" s="780"/>
    </row>
    <row r="285" spans="1:6" ht="40.5" customHeight="1">
      <c r="A285" s="751" t="s">
        <v>221</v>
      </c>
      <c r="B285" s="751"/>
      <c r="C285" s="780">
        <v>10</v>
      </c>
      <c r="D285" s="780"/>
      <c r="E285" s="780"/>
      <c r="F285" s="780"/>
    </row>
    <row r="286" spans="1:6" ht="39.75" customHeight="1">
      <c r="A286" s="751" t="s">
        <v>222</v>
      </c>
      <c r="B286" s="751"/>
      <c r="C286" s="780">
        <v>4</v>
      </c>
      <c r="D286" s="780"/>
      <c r="E286" s="780"/>
      <c r="F286" s="780"/>
    </row>
    <row r="287" spans="1:6" ht="24" customHeight="1">
      <c r="A287" s="751" t="s">
        <v>223</v>
      </c>
      <c r="B287" s="751"/>
      <c r="C287" s="780">
        <v>0</v>
      </c>
      <c r="D287" s="780"/>
      <c r="E287" s="780"/>
      <c r="F287" s="780"/>
    </row>
    <row r="288" spans="1:6" ht="14.25" customHeight="1">
      <c r="A288" s="752" t="s">
        <v>383</v>
      </c>
      <c r="B288" s="752"/>
      <c r="C288" s="752"/>
      <c r="D288" s="752"/>
      <c r="E288" s="752"/>
      <c r="F288" s="752"/>
    </row>
    <row r="289" spans="1:6" ht="33.75" customHeight="1">
      <c r="A289" s="783" t="s">
        <v>215</v>
      </c>
      <c r="B289" s="783"/>
      <c r="C289" s="781" t="s">
        <v>429</v>
      </c>
      <c r="D289" s="781"/>
      <c r="E289" s="781"/>
      <c r="F289" s="781"/>
    </row>
    <row r="290" spans="1:6" ht="12.75">
      <c r="A290" s="751" t="s">
        <v>236</v>
      </c>
      <c r="B290" s="751"/>
      <c r="C290" s="781" t="s">
        <v>430</v>
      </c>
      <c r="D290" s="781"/>
      <c r="E290" s="781"/>
      <c r="F290" s="781"/>
    </row>
    <row r="291" spans="1:6" ht="12.75" customHeight="1">
      <c r="A291" s="751" t="s">
        <v>217</v>
      </c>
      <c r="B291" s="751"/>
      <c r="C291" s="821">
        <v>2100000</v>
      </c>
      <c r="D291" s="821"/>
      <c r="E291" s="821"/>
      <c r="F291" s="821"/>
    </row>
    <row r="292" spans="1:6" ht="12.75">
      <c r="A292" s="751" t="s">
        <v>218</v>
      </c>
      <c r="B292" s="751"/>
      <c r="C292" s="781" t="s">
        <v>431</v>
      </c>
      <c r="D292" s="781"/>
      <c r="E292" s="781"/>
      <c r="F292" s="781"/>
    </row>
    <row r="293" spans="1:6" ht="26.25" customHeight="1">
      <c r="A293" s="751" t="s">
        <v>237</v>
      </c>
      <c r="B293" s="751"/>
      <c r="C293" s="781" t="s">
        <v>432</v>
      </c>
      <c r="D293" s="781"/>
      <c r="E293" s="781"/>
      <c r="F293" s="781"/>
    </row>
    <row r="294" spans="1:6" ht="24" customHeight="1">
      <c r="A294" s="751" t="s">
        <v>220</v>
      </c>
      <c r="B294" s="751"/>
      <c r="C294" s="781">
        <v>4</v>
      </c>
      <c r="D294" s="781"/>
      <c r="E294" s="781"/>
      <c r="F294" s="781"/>
    </row>
    <row r="295" spans="1:6" ht="40.5" customHeight="1">
      <c r="A295" s="751" t="s">
        <v>221</v>
      </c>
      <c r="B295" s="751"/>
      <c r="C295" s="781">
        <v>2</v>
      </c>
      <c r="D295" s="781"/>
      <c r="E295" s="781"/>
      <c r="F295" s="781"/>
    </row>
    <row r="296" spans="1:6" ht="39.75" customHeight="1">
      <c r="A296" s="751" t="s">
        <v>222</v>
      </c>
      <c r="B296" s="751"/>
      <c r="C296" s="781">
        <v>1</v>
      </c>
      <c r="D296" s="781"/>
      <c r="E296" s="781"/>
      <c r="F296" s="781"/>
    </row>
    <row r="297" spans="1:6" ht="24" customHeight="1">
      <c r="A297" s="751" t="s">
        <v>223</v>
      </c>
      <c r="B297" s="751"/>
      <c r="C297" s="781">
        <v>0</v>
      </c>
      <c r="D297" s="781"/>
      <c r="E297" s="781"/>
      <c r="F297" s="781"/>
    </row>
    <row r="298" spans="1:6" ht="14.25" customHeight="1">
      <c r="A298" s="752" t="s">
        <v>384</v>
      </c>
      <c r="B298" s="752"/>
      <c r="C298" s="752"/>
      <c r="D298" s="752"/>
      <c r="E298" s="752"/>
      <c r="F298" s="752"/>
    </row>
    <row r="299" spans="1:6" ht="33.75" customHeight="1">
      <c r="A299" s="783" t="s">
        <v>215</v>
      </c>
      <c r="B299" s="783"/>
      <c r="C299" s="781" t="s">
        <v>468</v>
      </c>
      <c r="D299" s="781"/>
      <c r="E299" s="781"/>
      <c r="F299" s="781"/>
    </row>
    <row r="300" spans="1:6" ht="12.75">
      <c r="A300" s="751" t="s">
        <v>236</v>
      </c>
      <c r="B300" s="751"/>
      <c r="C300" s="781" t="s">
        <v>384</v>
      </c>
      <c r="D300" s="781"/>
      <c r="E300" s="781"/>
      <c r="F300" s="781"/>
    </row>
    <row r="301" spans="1:6" ht="12.75" customHeight="1">
      <c r="A301" s="751" t="s">
        <v>217</v>
      </c>
      <c r="B301" s="751"/>
      <c r="C301" s="781" t="s">
        <v>469</v>
      </c>
      <c r="D301" s="781"/>
      <c r="E301" s="781"/>
      <c r="F301" s="781"/>
    </row>
    <row r="302" spans="1:6" ht="12.75">
      <c r="A302" s="751" t="s">
        <v>218</v>
      </c>
      <c r="B302" s="751"/>
      <c r="C302" s="781" t="s">
        <v>470</v>
      </c>
      <c r="D302" s="781"/>
      <c r="E302" s="781"/>
      <c r="F302" s="781"/>
    </row>
    <row r="303" spans="1:6" ht="26.25" customHeight="1">
      <c r="A303" s="751" t="s">
        <v>237</v>
      </c>
      <c r="B303" s="751"/>
      <c r="C303" s="781" t="s">
        <v>471</v>
      </c>
      <c r="D303" s="781"/>
      <c r="E303" s="781"/>
      <c r="F303" s="781"/>
    </row>
    <row r="304" spans="1:6" ht="24" customHeight="1">
      <c r="A304" s="751" t="s">
        <v>220</v>
      </c>
      <c r="B304" s="751"/>
      <c r="C304" s="781">
        <v>15</v>
      </c>
      <c r="D304" s="781"/>
      <c r="E304" s="781"/>
      <c r="F304" s="781"/>
    </row>
    <row r="305" spans="1:6" ht="40.5" customHeight="1">
      <c r="A305" s="751" t="s">
        <v>221</v>
      </c>
      <c r="B305" s="751"/>
      <c r="C305" s="781">
        <v>12</v>
      </c>
      <c r="D305" s="781"/>
      <c r="E305" s="781"/>
      <c r="F305" s="781"/>
    </row>
    <row r="306" spans="1:6" ht="39.75" customHeight="1">
      <c r="A306" s="751" t="s">
        <v>222</v>
      </c>
      <c r="B306" s="751"/>
      <c r="C306" s="781">
        <v>0</v>
      </c>
      <c r="D306" s="781"/>
      <c r="E306" s="781"/>
      <c r="F306" s="781"/>
    </row>
    <row r="307" spans="1:6" ht="24" customHeight="1">
      <c r="A307" s="751" t="s">
        <v>223</v>
      </c>
      <c r="B307" s="751"/>
      <c r="C307" s="781">
        <v>0</v>
      </c>
      <c r="D307" s="781"/>
      <c r="E307" s="781"/>
      <c r="F307" s="781"/>
    </row>
    <row r="308" spans="1:6" ht="14.25" customHeight="1">
      <c r="A308" s="752" t="s">
        <v>385</v>
      </c>
      <c r="B308" s="752"/>
      <c r="C308" s="752"/>
      <c r="D308" s="752"/>
      <c r="E308" s="752"/>
      <c r="F308" s="752"/>
    </row>
    <row r="309" spans="1:6" ht="33.75" customHeight="1">
      <c r="A309" s="783" t="s">
        <v>215</v>
      </c>
      <c r="B309" s="783"/>
      <c r="C309" s="779" t="s">
        <v>480</v>
      </c>
      <c r="D309" s="780"/>
      <c r="E309" s="780"/>
      <c r="F309" s="780"/>
    </row>
    <row r="310" spans="1:6" ht="12.75">
      <c r="A310" s="751" t="s">
        <v>236</v>
      </c>
      <c r="B310" s="751"/>
      <c r="C310" s="779" t="s">
        <v>481</v>
      </c>
      <c r="D310" s="780"/>
      <c r="E310" s="780"/>
      <c r="F310" s="780"/>
    </row>
    <row r="311" spans="1:6" ht="12.75" customHeight="1">
      <c r="A311" s="751" t="s">
        <v>217</v>
      </c>
      <c r="B311" s="751"/>
      <c r="C311" s="779" t="s">
        <v>482</v>
      </c>
      <c r="D311" s="780"/>
      <c r="E311" s="780"/>
      <c r="F311" s="780"/>
    </row>
    <row r="312" spans="1:6" ht="12.75">
      <c r="A312" s="751" t="s">
        <v>218</v>
      </c>
      <c r="B312" s="751"/>
      <c r="C312" s="779" t="s">
        <v>483</v>
      </c>
      <c r="D312" s="780"/>
      <c r="E312" s="780"/>
      <c r="F312" s="780"/>
    </row>
    <row r="313" spans="1:6" ht="26.25" customHeight="1">
      <c r="A313" s="751" t="s">
        <v>237</v>
      </c>
      <c r="B313" s="751"/>
      <c r="C313" s="779" t="s">
        <v>484</v>
      </c>
      <c r="D313" s="780"/>
      <c r="E313" s="780"/>
      <c r="F313" s="780"/>
    </row>
    <row r="314" spans="1:6" ht="24" customHeight="1">
      <c r="A314" s="751" t="s">
        <v>220</v>
      </c>
      <c r="B314" s="751"/>
      <c r="C314" s="780">
        <v>10</v>
      </c>
      <c r="D314" s="780"/>
      <c r="E314" s="780"/>
      <c r="F314" s="780"/>
    </row>
    <row r="315" spans="1:6" ht="40.5" customHeight="1">
      <c r="A315" s="751" t="s">
        <v>221</v>
      </c>
      <c r="B315" s="751"/>
      <c r="C315" s="780">
        <v>6</v>
      </c>
      <c r="D315" s="780"/>
      <c r="E315" s="780"/>
      <c r="F315" s="780"/>
    </row>
    <row r="316" spans="1:6" ht="39.75" customHeight="1">
      <c r="A316" s="751" t="s">
        <v>222</v>
      </c>
      <c r="B316" s="751"/>
      <c r="C316" s="779" t="s">
        <v>485</v>
      </c>
      <c r="D316" s="780"/>
      <c r="E316" s="780"/>
      <c r="F316" s="780"/>
    </row>
    <row r="317" spans="1:6" ht="24" customHeight="1">
      <c r="A317" s="751" t="s">
        <v>223</v>
      </c>
      <c r="B317" s="751"/>
      <c r="C317" s="779" t="s">
        <v>485</v>
      </c>
      <c r="D317" s="780"/>
      <c r="E317" s="780"/>
      <c r="F317" s="780"/>
    </row>
    <row r="318" spans="1:6" ht="30" customHeight="1">
      <c r="A318" s="836" t="s">
        <v>43</v>
      </c>
      <c r="B318" s="836"/>
      <c r="C318" s="836"/>
      <c r="D318" s="836"/>
      <c r="E318" s="836"/>
      <c r="F318" s="836"/>
    </row>
    <row r="319" spans="1:6" ht="14.25" customHeight="1">
      <c r="A319" s="752" t="s">
        <v>382</v>
      </c>
      <c r="B319" s="752"/>
      <c r="C319" s="752"/>
      <c r="D319" s="752"/>
      <c r="E319" s="752"/>
      <c r="F319" s="752"/>
    </row>
    <row r="320" spans="1:6" ht="24.75" customHeight="1">
      <c r="A320" s="751" t="s">
        <v>224</v>
      </c>
      <c r="B320" s="751"/>
      <c r="C320" s="781" t="s">
        <v>179</v>
      </c>
      <c r="D320" s="781"/>
      <c r="E320" s="781"/>
      <c r="F320" s="781"/>
    </row>
    <row r="321" spans="1:6" ht="12.75">
      <c r="A321" s="751" t="s">
        <v>238</v>
      </c>
      <c r="B321" s="751"/>
      <c r="C321" s="781" t="s">
        <v>179</v>
      </c>
      <c r="D321" s="781"/>
      <c r="E321" s="781"/>
      <c r="F321" s="781"/>
    </row>
    <row r="322" spans="1:6" ht="12.75" customHeight="1">
      <c r="A322" s="751" t="s">
        <v>226</v>
      </c>
      <c r="B322" s="751"/>
      <c r="C322" s="781" t="s">
        <v>179</v>
      </c>
      <c r="D322" s="781"/>
      <c r="E322" s="781"/>
      <c r="F322" s="781"/>
    </row>
    <row r="323" spans="1:6" ht="12.75">
      <c r="A323" s="751" t="s">
        <v>227</v>
      </c>
      <c r="B323" s="751"/>
      <c r="C323" s="781" t="s">
        <v>179</v>
      </c>
      <c r="D323" s="781"/>
      <c r="E323" s="781"/>
      <c r="F323" s="781"/>
    </row>
    <row r="324" spans="1:6" ht="12.75">
      <c r="A324" s="751" t="s">
        <v>228</v>
      </c>
      <c r="B324" s="751"/>
      <c r="C324" s="781" t="s">
        <v>179</v>
      </c>
      <c r="D324" s="781"/>
      <c r="E324" s="781"/>
      <c r="F324" s="781"/>
    </row>
    <row r="325" spans="1:6" ht="48.75" customHeight="1">
      <c r="A325" s="751" t="s">
        <v>229</v>
      </c>
      <c r="B325" s="751"/>
      <c r="C325" s="781" t="s">
        <v>179</v>
      </c>
      <c r="D325" s="781"/>
      <c r="E325" s="781"/>
      <c r="F325" s="781"/>
    </row>
    <row r="326" spans="1:6" ht="12.75">
      <c r="A326" s="751" t="s">
        <v>230</v>
      </c>
      <c r="B326" s="751"/>
      <c r="C326" s="781" t="s">
        <v>179</v>
      </c>
      <c r="D326" s="781"/>
      <c r="E326" s="781"/>
      <c r="F326" s="781"/>
    </row>
    <row r="327" spans="1:6" ht="24.75" customHeight="1">
      <c r="A327" s="751" t="s">
        <v>239</v>
      </c>
      <c r="B327" s="751"/>
      <c r="C327" s="781" t="s">
        <v>179</v>
      </c>
      <c r="D327" s="781"/>
      <c r="E327" s="781"/>
      <c r="F327" s="781"/>
    </row>
    <row r="328" spans="1:6" ht="12.75">
      <c r="A328" s="751" t="s">
        <v>240</v>
      </c>
      <c r="B328" s="751"/>
      <c r="C328" s="781" t="s">
        <v>179</v>
      </c>
      <c r="D328" s="781"/>
      <c r="E328" s="781"/>
      <c r="F328" s="781"/>
    </row>
    <row r="329" spans="1:6" ht="74.25" customHeight="1">
      <c r="A329" s="751" t="s">
        <v>241</v>
      </c>
      <c r="B329" s="751"/>
      <c r="C329" s="781" t="s">
        <v>179</v>
      </c>
      <c r="D329" s="781"/>
      <c r="E329" s="781"/>
      <c r="F329" s="781"/>
    </row>
    <row r="330" spans="1:6" ht="14.25" customHeight="1">
      <c r="A330" s="752" t="s">
        <v>383</v>
      </c>
      <c r="B330" s="752"/>
      <c r="C330" s="752"/>
      <c r="D330" s="752"/>
      <c r="E330" s="752"/>
      <c r="F330" s="752"/>
    </row>
    <row r="331" spans="1:6" ht="24.75" customHeight="1">
      <c r="A331" s="751" t="s">
        <v>224</v>
      </c>
      <c r="B331" s="751"/>
      <c r="C331" s="781" t="s">
        <v>179</v>
      </c>
      <c r="D331" s="781"/>
      <c r="E331" s="781"/>
      <c r="F331" s="781"/>
    </row>
    <row r="332" spans="1:6" ht="12.75">
      <c r="A332" s="751" t="s">
        <v>238</v>
      </c>
      <c r="B332" s="751"/>
      <c r="C332" s="781" t="s">
        <v>179</v>
      </c>
      <c r="D332" s="781"/>
      <c r="E332" s="781"/>
      <c r="F332" s="781"/>
    </row>
    <row r="333" spans="1:6" ht="12.75" customHeight="1">
      <c r="A333" s="751" t="s">
        <v>226</v>
      </c>
      <c r="B333" s="751"/>
      <c r="C333" s="781" t="s">
        <v>179</v>
      </c>
      <c r="D333" s="781"/>
      <c r="E333" s="781"/>
      <c r="F333" s="781"/>
    </row>
    <row r="334" spans="1:6" ht="12.75">
      <c r="A334" s="751" t="s">
        <v>227</v>
      </c>
      <c r="B334" s="751"/>
      <c r="C334" s="781" t="s">
        <v>179</v>
      </c>
      <c r="D334" s="781"/>
      <c r="E334" s="781"/>
      <c r="F334" s="781"/>
    </row>
    <row r="335" spans="1:6" ht="12.75">
      <c r="A335" s="751" t="s">
        <v>228</v>
      </c>
      <c r="B335" s="751"/>
      <c r="C335" s="781" t="s">
        <v>179</v>
      </c>
      <c r="D335" s="781"/>
      <c r="E335" s="781"/>
      <c r="F335" s="781"/>
    </row>
    <row r="336" spans="1:6" ht="48.75" customHeight="1">
      <c r="A336" s="751" t="s">
        <v>229</v>
      </c>
      <c r="B336" s="751"/>
      <c r="C336" s="781" t="s">
        <v>179</v>
      </c>
      <c r="D336" s="781"/>
      <c r="E336" s="781"/>
      <c r="F336" s="781"/>
    </row>
    <row r="337" spans="1:6" ht="12.75">
      <c r="A337" s="751" t="s">
        <v>230</v>
      </c>
      <c r="B337" s="751"/>
      <c r="C337" s="781" t="s">
        <v>179</v>
      </c>
      <c r="D337" s="781"/>
      <c r="E337" s="781"/>
      <c r="F337" s="781"/>
    </row>
    <row r="338" spans="1:6" ht="24.75" customHeight="1">
      <c r="A338" s="751" t="s">
        <v>239</v>
      </c>
      <c r="B338" s="751"/>
      <c r="C338" s="781" t="s">
        <v>179</v>
      </c>
      <c r="D338" s="781"/>
      <c r="E338" s="781"/>
      <c r="F338" s="781"/>
    </row>
    <row r="339" spans="1:6" ht="12.75">
      <c r="A339" s="751" t="s">
        <v>240</v>
      </c>
      <c r="B339" s="751"/>
      <c r="C339" s="781" t="s">
        <v>179</v>
      </c>
      <c r="D339" s="781"/>
      <c r="E339" s="781"/>
      <c r="F339" s="781"/>
    </row>
    <row r="340" spans="1:6" ht="74.25" customHeight="1">
      <c r="A340" s="751" t="s">
        <v>241</v>
      </c>
      <c r="B340" s="751"/>
      <c r="C340" s="781" t="s">
        <v>179</v>
      </c>
      <c r="D340" s="781"/>
      <c r="E340" s="781"/>
      <c r="F340" s="781"/>
    </row>
    <row r="341" spans="1:6" ht="14.25" customHeight="1">
      <c r="A341" s="752" t="s">
        <v>384</v>
      </c>
      <c r="B341" s="752"/>
      <c r="C341" s="752"/>
      <c r="D341" s="752"/>
      <c r="E341" s="752"/>
      <c r="F341" s="752"/>
    </row>
    <row r="342" spans="1:6" ht="24.75" customHeight="1">
      <c r="A342" s="751" t="s">
        <v>224</v>
      </c>
      <c r="B342" s="751"/>
      <c r="C342" s="781" t="s">
        <v>179</v>
      </c>
      <c r="D342" s="781"/>
      <c r="E342" s="781"/>
      <c r="F342" s="781"/>
    </row>
    <row r="343" spans="1:6" ht="12.75">
      <c r="A343" s="751" t="s">
        <v>238</v>
      </c>
      <c r="B343" s="751"/>
      <c r="C343" s="781" t="s">
        <v>179</v>
      </c>
      <c r="D343" s="781"/>
      <c r="E343" s="781"/>
      <c r="F343" s="781"/>
    </row>
    <row r="344" spans="1:6" ht="12.75" customHeight="1">
      <c r="A344" s="751" t="s">
        <v>226</v>
      </c>
      <c r="B344" s="751"/>
      <c r="C344" s="781" t="s">
        <v>179</v>
      </c>
      <c r="D344" s="781"/>
      <c r="E344" s="781"/>
      <c r="F344" s="781"/>
    </row>
    <row r="345" spans="1:6" ht="12.75">
      <c r="A345" s="751" t="s">
        <v>227</v>
      </c>
      <c r="B345" s="751"/>
      <c r="C345" s="781" t="s">
        <v>179</v>
      </c>
      <c r="D345" s="781"/>
      <c r="E345" s="781"/>
      <c r="F345" s="781"/>
    </row>
    <row r="346" spans="1:6" ht="12.75">
      <c r="A346" s="751" t="s">
        <v>228</v>
      </c>
      <c r="B346" s="751"/>
      <c r="C346" s="781" t="s">
        <v>179</v>
      </c>
      <c r="D346" s="781"/>
      <c r="E346" s="781"/>
      <c r="F346" s="781"/>
    </row>
    <row r="347" spans="1:6" ht="48.75" customHeight="1">
      <c r="A347" s="751" t="s">
        <v>229</v>
      </c>
      <c r="B347" s="751"/>
      <c r="C347" s="781" t="s">
        <v>179</v>
      </c>
      <c r="D347" s="781"/>
      <c r="E347" s="781"/>
      <c r="F347" s="781"/>
    </row>
    <row r="348" spans="1:6" ht="12.75">
      <c r="A348" s="751" t="s">
        <v>230</v>
      </c>
      <c r="B348" s="751"/>
      <c r="C348" s="781" t="s">
        <v>179</v>
      </c>
      <c r="D348" s="781"/>
      <c r="E348" s="781"/>
      <c r="F348" s="781"/>
    </row>
    <row r="349" spans="1:6" ht="24.75" customHeight="1">
      <c r="A349" s="751" t="s">
        <v>239</v>
      </c>
      <c r="B349" s="751"/>
      <c r="C349" s="781" t="s">
        <v>179</v>
      </c>
      <c r="D349" s="781"/>
      <c r="E349" s="781"/>
      <c r="F349" s="781"/>
    </row>
    <row r="350" spans="1:6" ht="12.75">
      <c r="A350" s="751" t="s">
        <v>240</v>
      </c>
      <c r="B350" s="751"/>
      <c r="C350" s="781" t="s">
        <v>179</v>
      </c>
      <c r="D350" s="781"/>
      <c r="E350" s="781"/>
      <c r="F350" s="781"/>
    </row>
    <row r="351" spans="1:6" ht="74.25" customHeight="1">
      <c r="A351" s="751" t="s">
        <v>241</v>
      </c>
      <c r="B351" s="751"/>
      <c r="C351" s="781" t="s">
        <v>179</v>
      </c>
      <c r="D351" s="781"/>
      <c r="E351" s="781"/>
      <c r="F351" s="781"/>
    </row>
    <row r="352" spans="1:6" ht="14.25" customHeight="1">
      <c r="A352" s="752" t="s">
        <v>385</v>
      </c>
      <c r="B352" s="752"/>
      <c r="C352" s="752"/>
      <c r="D352" s="752"/>
      <c r="E352" s="752"/>
      <c r="F352" s="752"/>
    </row>
    <row r="353" spans="1:6" ht="24.75" customHeight="1">
      <c r="A353" s="751" t="s">
        <v>224</v>
      </c>
      <c r="B353" s="751"/>
      <c r="C353" s="781" t="s">
        <v>179</v>
      </c>
      <c r="D353" s="781"/>
      <c r="E353" s="781"/>
      <c r="F353" s="781"/>
    </row>
    <row r="354" spans="1:6" ht="12.75">
      <c r="A354" s="751" t="s">
        <v>238</v>
      </c>
      <c r="B354" s="751"/>
      <c r="C354" s="781" t="s">
        <v>179</v>
      </c>
      <c r="D354" s="781"/>
      <c r="E354" s="781"/>
      <c r="F354" s="781"/>
    </row>
    <row r="355" spans="1:6" ht="12.75" customHeight="1">
      <c r="A355" s="751" t="s">
        <v>226</v>
      </c>
      <c r="B355" s="751"/>
      <c r="C355" s="781" t="s">
        <v>179</v>
      </c>
      <c r="D355" s="781"/>
      <c r="E355" s="781"/>
      <c r="F355" s="781"/>
    </row>
    <row r="356" spans="1:6" ht="12.75">
      <c r="A356" s="751" t="s">
        <v>227</v>
      </c>
      <c r="B356" s="751"/>
      <c r="C356" s="781" t="s">
        <v>179</v>
      </c>
      <c r="D356" s="781"/>
      <c r="E356" s="781"/>
      <c r="F356" s="781"/>
    </row>
    <row r="357" spans="1:6" ht="12.75">
      <c r="A357" s="751" t="s">
        <v>228</v>
      </c>
      <c r="B357" s="751"/>
      <c r="C357" s="781" t="s">
        <v>179</v>
      </c>
      <c r="D357" s="781"/>
      <c r="E357" s="781"/>
      <c r="F357" s="781"/>
    </row>
    <row r="358" spans="1:6" ht="48.75" customHeight="1">
      <c r="A358" s="751" t="s">
        <v>229</v>
      </c>
      <c r="B358" s="751"/>
      <c r="C358" s="781" t="s">
        <v>179</v>
      </c>
      <c r="D358" s="781"/>
      <c r="E358" s="781"/>
      <c r="F358" s="781"/>
    </row>
    <row r="359" spans="1:6" ht="12.75">
      <c r="A359" s="751" t="s">
        <v>230</v>
      </c>
      <c r="B359" s="751"/>
      <c r="C359" s="781" t="s">
        <v>179</v>
      </c>
      <c r="D359" s="781"/>
      <c r="E359" s="781"/>
      <c r="F359" s="781"/>
    </row>
    <row r="360" spans="1:6" ht="24.75" customHeight="1">
      <c r="A360" s="751" t="s">
        <v>239</v>
      </c>
      <c r="B360" s="751"/>
      <c r="C360" s="781" t="s">
        <v>179</v>
      </c>
      <c r="D360" s="781"/>
      <c r="E360" s="781"/>
      <c r="F360" s="781"/>
    </row>
    <row r="361" spans="1:6" ht="12.75">
      <c r="A361" s="751" t="s">
        <v>240</v>
      </c>
      <c r="B361" s="751"/>
      <c r="C361" s="781" t="s">
        <v>179</v>
      </c>
      <c r="D361" s="781"/>
      <c r="E361" s="781"/>
      <c r="F361" s="781"/>
    </row>
    <row r="362" spans="1:6" ht="74.25" customHeight="1">
      <c r="A362" s="751" t="s">
        <v>241</v>
      </c>
      <c r="B362" s="751"/>
      <c r="C362" s="781" t="s">
        <v>179</v>
      </c>
      <c r="D362" s="781"/>
      <c r="E362" s="781"/>
      <c r="F362" s="781"/>
    </row>
    <row r="363" spans="1:6" ht="15" customHeight="1">
      <c r="A363" s="836" t="s">
        <v>61</v>
      </c>
      <c r="B363" s="836"/>
      <c r="C363" s="836"/>
      <c r="D363" s="836"/>
      <c r="E363" s="836"/>
      <c r="F363" s="836"/>
    </row>
    <row r="364" spans="1:6" ht="29.25" customHeight="1">
      <c r="A364" s="840" t="s">
        <v>179</v>
      </c>
      <c r="B364" s="841"/>
      <c r="C364" s="841"/>
      <c r="D364" s="841"/>
      <c r="E364" s="841"/>
      <c r="F364" s="842"/>
    </row>
    <row r="367" spans="1:7" ht="12.75">
      <c r="A367" s="712" t="s">
        <v>186</v>
      </c>
      <c r="B367" s="712"/>
      <c r="C367" s="712"/>
      <c r="D367" s="712"/>
      <c r="E367" s="712"/>
      <c r="F367" s="712"/>
      <c r="G367" s="712"/>
    </row>
    <row r="368" spans="1:7" ht="12.75">
      <c r="A368" s="712" t="s">
        <v>187</v>
      </c>
      <c r="B368" s="712"/>
      <c r="C368" s="712"/>
      <c r="D368" s="712"/>
      <c r="E368" s="712"/>
      <c r="F368" s="712"/>
      <c r="G368" s="712"/>
    </row>
  </sheetData>
  <sheetProtection/>
  <mergeCells count="567">
    <mergeCell ref="A220:B220"/>
    <mergeCell ref="C217:F217"/>
    <mergeCell ref="A267:F267"/>
    <mergeCell ref="A268:F268"/>
    <mergeCell ref="A269:F269"/>
    <mergeCell ref="A270:F270"/>
    <mergeCell ref="A254:F254"/>
    <mergeCell ref="A223:B223"/>
    <mergeCell ref="C223:F223"/>
    <mergeCell ref="A224:B224"/>
    <mergeCell ref="A271:F271"/>
    <mergeCell ref="A218:B218"/>
    <mergeCell ref="C218:F218"/>
    <mergeCell ref="A219:B219"/>
    <mergeCell ref="C219:F219"/>
    <mergeCell ref="A213:B213"/>
    <mergeCell ref="C213:F213"/>
    <mergeCell ref="A214:B214"/>
    <mergeCell ref="C214:F214"/>
    <mergeCell ref="C220:F220"/>
    <mergeCell ref="A215:B215"/>
    <mergeCell ref="C215:F215"/>
    <mergeCell ref="A216:B216"/>
    <mergeCell ref="C216:F216"/>
    <mergeCell ref="A217:B217"/>
    <mergeCell ref="A209:B209"/>
    <mergeCell ref="C209:F209"/>
    <mergeCell ref="A210:F210"/>
    <mergeCell ref="A211:B211"/>
    <mergeCell ref="C211:F211"/>
    <mergeCell ref="A212:B212"/>
    <mergeCell ref="C212:F212"/>
    <mergeCell ref="A206:B206"/>
    <mergeCell ref="C206:F206"/>
    <mergeCell ref="A207:B207"/>
    <mergeCell ref="C207:F207"/>
    <mergeCell ref="A208:B208"/>
    <mergeCell ref="C208:F208"/>
    <mergeCell ref="A203:B203"/>
    <mergeCell ref="C203:F203"/>
    <mergeCell ref="A204:B204"/>
    <mergeCell ref="C204:F204"/>
    <mergeCell ref="A205:B205"/>
    <mergeCell ref="C205:F205"/>
    <mergeCell ref="A199:F199"/>
    <mergeCell ref="A200:B200"/>
    <mergeCell ref="C200:F200"/>
    <mergeCell ref="A201:B201"/>
    <mergeCell ref="C201:F201"/>
    <mergeCell ref="A202:B202"/>
    <mergeCell ref="C202:F202"/>
    <mergeCell ref="A196:B196"/>
    <mergeCell ref="C196:F196"/>
    <mergeCell ref="A197:B197"/>
    <mergeCell ref="C197:F197"/>
    <mergeCell ref="A198:B198"/>
    <mergeCell ref="C198:F198"/>
    <mergeCell ref="A193:B193"/>
    <mergeCell ref="C193:F193"/>
    <mergeCell ref="A194:B194"/>
    <mergeCell ref="C194:F194"/>
    <mergeCell ref="A195:B195"/>
    <mergeCell ref="C195:F195"/>
    <mergeCell ref="A190:B190"/>
    <mergeCell ref="C190:F190"/>
    <mergeCell ref="A191:B191"/>
    <mergeCell ref="C191:F191"/>
    <mergeCell ref="A192:B192"/>
    <mergeCell ref="C192:F192"/>
    <mergeCell ref="A367:G367"/>
    <mergeCell ref="A368:G368"/>
    <mergeCell ref="A363:F363"/>
    <mergeCell ref="A364:F364"/>
    <mergeCell ref="A15:F15"/>
    <mergeCell ref="F16:F21"/>
    <mergeCell ref="F22:F27"/>
    <mergeCell ref="A16:A21"/>
    <mergeCell ref="B16:B21"/>
    <mergeCell ref="E16:E21"/>
    <mergeCell ref="A327:B327"/>
    <mergeCell ref="A328:B328"/>
    <mergeCell ref="C327:F327"/>
    <mergeCell ref="C328:F328"/>
    <mergeCell ref="A329:B329"/>
    <mergeCell ref="C329:F329"/>
    <mergeCell ref="A323:B323"/>
    <mergeCell ref="A324:B324"/>
    <mergeCell ref="C323:F323"/>
    <mergeCell ref="C324:F324"/>
    <mergeCell ref="A325:B325"/>
    <mergeCell ref="A326:B326"/>
    <mergeCell ref="C325:F325"/>
    <mergeCell ref="C326:F326"/>
    <mergeCell ref="A320:B320"/>
    <mergeCell ref="A319:F319"/>
    <mergeCell ref="A318:F318"/>
    <mergeCell ref="C320:F320"/>
    <mergeCell ref="A321:B321"/>
    <mergeCell ref="A322:B322"/>
    <mergeCell ref="C321:F321"/>
    <mergeCell ref="C322:F322"/>
    <mergeCell ref="A285:B285"/>
    <mergeCell ref="A286:B286"/>
    <mergeCell ref="C286:F286"/>
    <mergeCell ref="C285:F285"/>
    <mergeCell ref="A287:B287"/>
    <mergeCell ref="A288:F288"/>
    <mergeCell ref="C287:F287"/>
    <mergeCell ref="A281:B281"/>
    <mergeCell ref="A282:B282"/>
    <mergeCell ref="C281:F281"/>
    <mergeCell ref="C282:F282"/>
    <mergeCell ref="A283:B283"/>
    <mergeCell ref="A284:B284"/>
    <mergeCell ref="C283:F283"/>
    <mergeCell ref="C284:F284"/>
    <mergeCell ref="A276:F276"/>
    <mergeCell ref="A277:F277"/>
    <mergeCell ref="A261:F261"/>
    <mergeCell ref="A279:B279"/>
    <mergeCell ref="A280:B280"/>
    <mergeCell ref="A278:F278"/>
    <mergeCell ref="C279:F279"/>
    <mergeCell ref="C280:F280"/>
    <mergeCell ref="A266:F266"/>
    <mergeCell ref="A263:F263"/>
    <mergeCell ref="A143:B143"/>
    <mergeCell ref="A166:F166"/>
    <mergeCell ref="C143:F143"/>
    <mergeCell ref="A173:B173"/>
    <mergeCell ref="A144:F144"/>
    <mergeCell ref="A145:B145"/>
    <mergeCell ref="A170:B170"/>
    <mergeCell ref="C170:F170"/>
    <mergeCell ref="C169:F169"/>
    <mergeCell ref="C145:F145"/>
    <mergeCell ref="A139:B139"/>
    <mergeCell ref="A140:B140"/>
    <mergeCell ref="C139:F139"/>
    <mergeCell ref="C140:F140"/>
    <mergeCell ref="A141:B141"/>
    <mergeCell ref="A142:B142"/>
    <mergeCell ref="C141:F141"/>
    <mergeCell ref="C142:F142"/>
    <mergeCell ref="C135:F135"/>
    <mergeCell ref="C136:F136"/>
    <mergeCell ref="A137:B137"/>
    <mergeCell ref="A138:B138"/>
    <mergeCell ref="C137:F137"/>
    <mergeCell ref="C138:F138"/>
    <mergeCell ref="A102:F102"/>
    <mergeCell ref="A103:B103"/>
    <mergeCell ref="A134:B134"/>
    <mergeCell ref="A132:F132"/>
    <mergeCell ref="A133:F133"/>
    <mergeCell ref="C134:F134"/>
    <mergeCell ref="C103:F103"/>
    <mergeCell ref="A104:B104"/>
    <mergeCell ref="C104:F104"/>
    <mergeCell ref="A105:B105"/>
    <mergeCell ref="A100:B100"/>
    <mergeCell ref="A99:B99"/>
    <mergeCell ref="C100:F100"/>
    <mergeCell ref="C99:F99"/>
    <mergeCell ref="A101:B101"/>
    <mergeCell ref="C101:F101"/>
    <mergeCell ref="A95:B95"/>
    <mergeCell ref="C95:F95"/>
    <mergeCell ref="C94:F94"/>
    <mergeCell ref="C98:F98"/>
    <mergeCell ref="A96:B96"/>
    <mergeCell ref="A97:B97"/>
    <mergeCell ref="C96:F96"/>
    <mergeCell ref="C97:F97"/>
    <mergeCell ref="A90:F90"/>
    <mergeCell ref="A93:B93"/>
    <mergeCell ref="A91:F91"/>
    <mergeCell ref="A92:F92"/>
    <mergeCell ref="C93:F93"/>
    <mergeCell ref="A94:B94"/>
    <mergeCell ref="C29:C31"/>
    <mergeCell ref="D29:D31"/>
    <mergeCell ref="A85:E85"/>
    <mergeCell ref="A32:F32"/>
    <mergeCell ref="A87:E87"/>
    <mergeCell ref="A89:B89"/>
    <mergeCell ref="C89:F89"/>
    <mergeCell ref="A33:A38"/>
    <mergeCell ref="B33:B38"/>
    <mergeCell ref="E33:E38"/>
    <mergeCell ref="A10:F10"/>
    <mergeCell ref="A12:A13"/>
    <mergeCell ref="B12:D12"/>
    <mergeCell ref="E12:E13"/>
    <mergeCell ref="C13:D13"/>
    <mergeCell ref="F12:F13"/>
    <mergeCell ref="B3:E3"/>
    <mergeCell ref="B5:E5"/>
    <mergeCell ref="A7:E7"/>
    <mergeCell ref="A98:B98"/>
    <mergeCell ref="A22:A27"/>
    <mergeCell ref="B22:B27"/>
    <mergeCell ref="E22:E27"/>
    <mergeCell ref="A29:A31"/>
    <mergeCell ref="B29:B31"/>
    <mergeCell ref="A9:F9"/>
    <mergeCell ref="F33:F38"/>
    <mergeCell ref="A39:A44"/>
    <mergeCell ref="B39:B44"/>
    <mergeCell ref="E39:E44"/>
    <mergeCell ref="F39:F44"/>
    <mergeCell ref="A46:A48"/>
    <mergeCell ref="B46:B48"/>
    <mergeCell ref="C46:C48"/>
    <mergeCell ref="D46:D48"/>
    <mergeCell ref="C105:F105"/>
    <mergeCell ref="A106:B106"/>
    <mergeCell ref="C106:F106"/>
    <mergeCell ref="A107:B107"/>
    <mergeCell ref="C107:F107"/>
    <mergeCell ref="A108:B108"/>
    <mergeCell ref="C108:F108"/>
    <mergeCell ref="A109:B109"/>
    <mergeCell ref="C109:F109"/>
    <mergeCell ref="A110:B110"/>
    <mergeCell ref="C110:F110"/>
    <mergeCell ref="A111:B111"/>
    <mergeCell ref="C111:F111"/>
    <mergeCell ref="A112:F112"/>
    <mergeCell ref="A113:B113"/>
    <mergeCell ref="C113:F113"/>
    <mergeCell ref="A114:B114"/>
    <mergeCell ref="C114:F114"/>
    <mergeCell ref="A115:B115"/>
    <mergeCell ref="C115:F115"/>
    <mergeCell ref="A116:B116"/>
    <mergeCell ref="C116:F116"/>
    <mergeCell ref="A117:B117"/>
    <mergeCell ref="C117:F117"/>
    <mergeCell ref="A118:B118"/>
    <mergeCell ref="C118:F118"/>
    <mergeCell ref="A119:B119"/>
    <mergeCell ref="C119:F119"/>
    <mergeCell ref="A120:B120"/>
    <mergeCell ref="C120:F120"/>
    <mergeCell ref="A121:B121"/>
    <mergeCell ref="C121:F121"/>
    <mergeCell ref="A122:F122"/>
    <mergeCell ref="A123:B123"/>
    <mergeCell ref="C123:F123"/>
    <mergeCell ref="A124:B124"/>
    <mergeCell ref="C124:F124"/>
    <mergeCell ref="A125:B125"/>
    <mergeCell ref="C125:F125"/>
    <mergeCell ref="A126:B126"/>
    <mergeCell ref="C126:F126"/>
    <mergeCell ref="A127:B127"/>
    <mergeCell ref="C127:F127"/>
    <mergeCell ref="A128:B128"/>
    <mergeCell ref="C128:F128"/>
    <mergeCell ref="A289:B289"/>
    <mergeCell ref="C289:F289"/>
    <mergeCell ref="A171:B171"/>
    <mergeCell ref="C171:F171"/>
    <mergeCell ref="A172:B172"/>
    <mergeCell ref="C172:F172"/>
    <mergeCell ref="C173:F173"/>
    <mergeCell ref="A174:B174"/>
    <mergeCell ref="C174:F174"/>
    <mergeCell ref="A175:B175"/>
    <mergeCell ref="C290:F290"/>
    <mergeCell ref="A291:B291"/>
    <mergeCell ref="C291:F291"/>
    <mergeCell ref="A292:B292"/>
    <mergeCell ref="C292:F292"/>
    <mergeCell ref="A293:B293"/>
    <mergeCell ref="C293:F293"/>
    <mergeCell ref="A290:B290"/>
    <mergeCell ref="C300:F300"/>
    <mergeCell ref="A294:B294"/>
    <mergeCell ref="C294:F294"/>
    <mergeCell ref="A295:B295"/>
    <mergeCell ref="C295:F295"/>
    <mergeCell ref="A296:B296"/>
    <mergeCell ref="C296:F296"/>
    <mergeCell ref="A302:B302"/>
    <mergeCell ref="C302:F302"/>
    <mergeCell ref="A303:B303"/>
    <mergeCell ref="C303:F303"/>
    <mergeCell ref="A297:B297"/>
    <mergeCell ref="C297:F297"/>
    <mergeCell ref="A298:F298"/>
    <mergeCell ref="A299:B299"/>
    <mergeCell ref="C299:F299"/>
    <mergeCell ref="A300:B300"/>
    <mergeCell ref="A310:B310"/>
    <mergeCell ref="C310:F310"/>
    <mergeCell ref="A304:B304"/>
    <mergeCell ref="C304:F304"/>
    <mergeCell ref="A305:B305"/>
    <mergeCell ref="C305:F305"/>
    <mergeCell ref="A306:B306"/>
    <mergeCell ref="C306:F306"/>
    <mergeCell ref="C307:F307"/>
    <mergeCell ref="A308:F308"/>
    <mergeCell ref="C316:F316"/>
    <mergeCell ref="A311:B311"/>
    <mergeCell ref="C311:F311"/>
    <mergeCell ref="A312:B312"/>
    <mergeCell ref="C312:F312"/>
    <mergeCell ref="A313:B313"/>
    <mergeCell ref="C313:F313"/>
    <mergeCell ref="A314:B314"/>
    <mergeCell ref="C314:F314"/>
    <mergeCell ref="A315:B315"/>
    <mergeCell ref="A167:B167"/>
    <mergeCell ref="C167:F167"/>
    <mergeCell ref="A168:B168"/>
    <mergeCell ref="C168:F168"/>
    <mergeCell ref="A169:B169"/>
    <mergeCell ref="C309:F309"/>
    <mergeCell ref="A301:B301"/>
    <mergeCell ref="C175:F175"/>
    <mergeCell ref="A176:B176"/>
    <mergeCell ref="C301:F301"/>
    <mergeCell ref="C176:F176"/>
    <mergeCell ref="A177:F177"/>
    <mergeCell ref="A178:B178"/>
    <mergeCell ref="C178:F178"/>
    <mergeCell ref="A179:B179"/>
    <mergeCell ref="C179:F179"/>
    <mergeCell ref="A180:B180"/>
    <mergeCell ref="C180:F180"/>
    <mergeCell ref="A181:B181"/>
    <mergeCell ref="C181:F181"/>
    <mergeCell ref="A182:B182"/>
    <mergeCell ref="C182:F182"/>
    <mergeCell ref="A183:B183"/>
    <mergeCell ref="C183:F183"/>
    <mergeCell ref="A184:B184"/>
    <mergeCell ref="C184:F184"/>
    <mergeCell ref="A185:B185"/>
    <mergeCell ref="C185:F185"/>
    <mergeCell ref="A186:B186"/>
    <mergeCell ref="C186:F186"/>
    <mergeCell ref="A187:B187"/>
    <mergeCell ref="C187:F187"/>
    <mergeCell ref="A221:F221"/>
    <mergeCell ref="A222:B222"/>
    <mergeCell ref="C222:F222"/>
    <mergeCell ref="A188:F188"/>
    <mergeCell ref="A189:B189"/>
    <mergeCell ref="C189:F189"/>
    <mergeCell ref="C224:F224"/>
    <mergeCell ref="A225:B225"/>
    <mergeCell ref="C225:F225"/>
    <mergeCell ref="A226:B226"/>
    <mergeCell ref="C226:F226"/>
    <mergeCell ref="A227:B227"/>
    <mergeCell ref="C227:F227"/>
    <mergeCell ref="A228:B228"/>
    <mergeCell ref="C228:F228"/>
    <mergeCell ref="A317:B317"/>
    <mergeCell ref="C317:F317"/>
    <mergeCell ref="A316:B316"/>
    <mergeCell ref="A229:B229"/>
    <mergeCell ref="C229:F229"/>
    <mergeCell ref="A230:B230"/>
    <mergeCell ref="C230:F230"/>
    <mergeCell ref="A231:B231"/>
    <mergeCell ref="C231:F231"/>
    <mergeCell ref="A309:B309"/>
    <mergeCell ref="C315:F315"/>
    <mergeCell ref="A307:B307"/>
    <mergeCell ref="C332:F332"/>
    <mergeCell ref="A333:B333"/>
    <mergeCell ref="C333:F333"/>
    <mergeCell ref="A259:F259"/>
    <mergeCell ref="A260:F260"/>
    <mergeCell ref="A262:F262"/>
    <mergeCell ref="A334:B334"/>
    <mergeCell ref="C334:F334"/>
    <mergeCell ref="A330:F330"/>
    <mergeCell ref="A331:B331"/>
    <mergeCell ref="C331:F331"/>
    <mergeCell ref="A335:B335"/>
    <mergeCell ref="C335:F335"/>
    <mergeCell ref="A332:B332"/>
    <mergeCell ref="A336:B336"/>
    <mergeCell ref="C336:F336"/>
    <mergeCell ref="A337:B337"/>
    <mergeCell ref="C337:F337"/>
    <mergeCell ref="A338:B338"/>
    <mergeCell ref="C338:F338"/>
    <mergeCell ref="A339:B339"/>
    <mergeCell ref="C339:F339"/>
    <mergeCell ref="A340:B340"/>
    <mergeCell ref="C340:F340"/>
    <mergeCell ref="A341:F341"/>
    <mergeCell ref="A342:B342"/>
    <mergeCell ref="C342:F342"/>
    <mergeCell ref="C343:F343"/>
    <mergeCell ref="A344:B344"/>
    <mergeCell ref="C344:F344"/>
    <mergeCell ref="A345:B345"/>
    <mergeCell ref="C345:F345"/>
    <mergeCell ref="A346:B346"/>
    <mergeCell ref="C346:F346"/>
    <mergeCell ref="A343:B343"/>
    <mergeCell ref="A347:B347"/>
    <mergeCell ref="C347:F347"/>
    <mergeCell ref="A348:B348"/>
    <mergeCell ref="C348:F348"/>
    <mergeCell ref="A349:B349"/>
    <mergeCell ref="C349:F349"/>
    <mergeCell ref="A350:B350"/>
    <mergeCell ref="C350:F350"/>
    <mergeCell ref="A351:B351"/>
    <mergeCell ref="C351:F351"/>
    <mergeCell ref="A352:F352"/>
    <mergeCell ref="A353:B353"/>
    <mergeCell ref="C353:F353"/>
    <mergeCell ref="A354:B354"/>
    <mergeCell ref="C354:F354"/>
    <mergeCell ref="A355:B355"/>
    <mergeCell ref="C355:F355"/>
    <mergeCell ref="A356:B356"/>
    <mergeCell ref="C356:F356"/>
    <mergeCell ref="A357:B357"/>
    <mergeCell ref="C357:F357"/>
    <mergeCell ref="A358:B358"/>
    <mergeCell ref="C358:F358"/>
    <mergeCell ref="A359:B359"/>
    <mergeCell ref="C359:F359"/>
    <mergeCell ref="A360:B360"/>
    <mergeCell ref="C360:F360"/>
    <mergeCell ref="A361:B361"/>
    <mergeCell ref="C361:F361"/>
    <mergeCell ref="A362:B362"/>
    <mergeCell ref="C362:F362"/>
    <mergeCell ref="A50:F50"/>
    <mergeCell ref="A51:A56"/>
    <mergeCell ref="B51:B56"/>
    <mergeCell ref="E51:E56"/>
    <mergeCell ref="F51:F56"/>
    <mergeCell ref="A57:A62"/>
    <mergeCell ref="B57:B62"/>
    <mergeCell ref="E57:E62"/>
    <mergeCell ref="F57:F62"/>
    <mergeCell ref="A64:A66"/>
    <mergeCell ref="B64:B66"/>
    <mergeCell ref="C64:C66"/>
    <mergeCell ref="D64:D66"/>
    <mergeCell ref="A67:F67"/>
    <mergeCell ref="A68:A73"/>
    <mergeCell ref="B68:B73"/>
    <mergeCell ref="E68:E73"/>
    <mergeCell ref="F68:F73"/>
    <mergeCell ref="A74:A79"/>
    <mergeCell ref="B74:B79"/>
    <mergeCell ref="E74:E79"/>
    <mergeCell ref="F74:F79"/>
    <mergeCell ref="A81:A83"/>
    <mergeCell ref="B81:B83"/>
    <mergeCell ref="C81:C83"/>
    <mergeCell ref="D81:D83"/>
    <mergeCell ref="A146:B146"/>
    <mergeCell ref="C146:F146"/>
    <mergeCell ref="A129:B129"/>
    <mergeCell ref="C129:F129"/>
    <mergeCell ref="A130:B130"/>
    <mergeCell ref="C130:F130"/>
    <mergeCell ref="A131:B131"/>
    <mergeCell ref="C131:F131"/>
    <mergeCell ref="A135:B135"/>
    <mergeCell ref="A136:B136"/>
    <mergeCell ref="A147:B147"/>
    <mergeCell ref="C147:F147"/>
    <mergeCell ref="A148:B148"/>
    <mergeCell ref="C148:F148"/>
    <mergeCell ref="A149:B149"/>
    <mergeCell ref="C149:F149"/>
    <mergeCell ref="A150:B150"/>
    <mergeCell ref="C150:F150"/>
    <mergeCell ref="A151:B151"/>
    <mergeCell ref="C151:F151"/>
    <mergeCell ref="A152:B152"/>
    <mergeCell ref="C152:F152"/>
    <mergeCell ref="A153:B153"/>
    <mergeCell ref="C153:F153"/>
    <mergeCell ref="A154:B154"/>
    <mergeCell ref="C154:F154"/>
    <mergeCell ref="A155:F155"/>
    <mergeCell ref="A156:B156"/>
    <mergeCell ref="C156:F156"/>
    <mergeCell ref="A157:B157"/>
    <mergeCell ref="C157:F157"/>
    <mergeCell ref="A158:B158"/>
    <mergeCell ref="C158:F158"/>
    <mergeCell ref="A163:B163"/>
    <mergeCell ref="C163:F163"/>
    <mergeCell ref="A164:B164"/>
    <mergeCell ref="C164:F164"/>
    <mergeCell ref="A159:B159"/>
    <mergeCell ref="C159:F159"/>
    <mergeCell ref="A160:B160"/>
    <mergeCell ref="C160:F160"/>
    <mergeCell ref="A161:B161"/>
    <mergeCell ref="C161:F161"/>
    <mergeCell ref="A162:B162"/>
    <mergeCell ref="C162:F162"/>
    <mergeCell ref="A264:F264"/>
    <mergeCell ref="A265:F265"/>
    <mergeCell ref="A49:B49"/>
    <mergeCell ref="C49:F49"/>
    <mergeCell ref="A256:F256"/>
    <mergeCell ref="A255:F255"/>
    <mergeCell ref="A257:F257"/>
    <mergeCell ref="A258:F258"/>
    <mergeCell ref="A165:B165"/>
    <mergeCell ref="C165:F165"/>
    <mergeCell ref="A272:F272"/>
    <mergeCell ref="A273:F273"/>
    <mergeCell ref="A274:F274"/>
    <mergeCell ref="A275:F275"/>
    <mergeCell ref="A232:F232"/>
    <mergeCell ref="A233:B233"/>
    <mergeCell ref="C233:F233"/>
    <mergeCell ref="A234:B234"/>
    <mergeCell ref="C234:F234"/>
    <mergeCell ref="A235:B235"/>
    <mergeCell ref="C235:F235"/>
    <mergeCell ref="A236:B236"/>
    <mergeCell ref="C236:F236"/>
    <mergeCell ref="A237:B237"/>
    <mergeCell ref="C237:F237"/>
    <mergeCell ref="A238:B238"/>
    <mergeCell ref="C238:F238"/>
    <mergeCell ref="A239:B239"/>
    <mergeCell ref="C239:F239"/>
    <mergeCell ref="A240:B240"/>
    <mergeCell ref="C240:F240"/>
    <mergeCell ref="A241:B241"/>
    <mergeCell ref="C241:F241"/>
    <mergeCell ref="A242:B242"/>
    <mergeCell ref="C242:F242"/>
    <mergeCell ref="A243:F243"/>
    <mergeCell ref="A244:B244"/>
    <mergeCell ref="C244:F244"/>
    <mergeCell ref="A245:B245"/>
    <mergeCell ref="C245:F245"/>
    <mergeCell ref="A246:B246"/>
    <mergeCell ref="C246:F246"/>
    <mergeCell ref="A247:B247"/>
    <mergeCell ref="C247:F247"/>
    <mergeCell ref="A248:B248"/>
    <mergeCell ref="C248:F248"/>
    <mergeCell ref="A252:B252"/>
    <mergeCell ref="C252:F252"/>
    <mergeCell ref="A253:B253"/>
    <mergeCell ref="C253:F253"/>
    <mergeCell ref="A249:B249"/>
    <mergeCell ref="C249:F249"/>
    <mergeCell ref="A250:B250"/>
    <mergeCell ref="C250:F250"/>
    <mergeCell ref="A251:B251"/>
    <mergeCell ref="C251:F251"/>
  </mergeCells>
  <printOptions/>
  <pageMargins left="0.75" right="0.75" top="1" bottom="1" header="0.5" footer="0.5"/>
  <pageSetup fitToHeight="3" horizontalDpi="600" verticalDpi="600" orientation="portrait" paperSize="9" scale="69" r:id="rId1"/>
  <rowBreaks count="2" manualBreakCount="2">
    <brk id="86" max="5" man="1"/>
    <brk id="25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Lenovo User</cp:lastModifiedBy>
  <cp:lastPrinted>2013-02-20T11:34:20Z</cp:lastPrinted>
  <dcterms:created xsi:type="dcterms:W3CDTF">2007-08-16T09:21:19Z</dcterms:created>
  <dcterms:modified xsi:type="dcterms:W3CDTF">2013-03-05T12:18:11Z</dcterms:modified>
  <cp:category/>
  <cp:version/>
  <cp:contentType/>
  <cp:contentStatus/>
</cp:coreProperties>
</file>